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Калькулятор" sheetId="1" r:id="rId1"/>
    <sheet name="База" sheetId="4" state="hidden" r:id="rId2"/>
    <sheet name="ВС" sheetId="2" state="hidden" r:id="rId3"/>
    <sheet name="ВО" sheetId="3" state="hidden" r:id="rId4"/>
  </sheets>
  <definedNames>
    <definedName name="_xlnm._FilterDatabase" localSheetId="1" hidden="1">База!$B$1:$H$71</definedName>
    <definedName name="_xlnm._FilterDatabase" localSheetId="0" hidden="1">Калькулятор!$A$3</definedName>
    <definedName name="Оргинизация" localSheetId="2">ВС!$C$2:$C$41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E8" i="1"/>
  <c r="I8" i="1" s="1"/>
  <c r="D8" i="1"/>
  <c r="H8" i="1" s="1"/>
  <c r="H32" i="4"/>
  <c r="G32" i="4"/>
  <c r="F32" i="4"/>
  <c r="B69" i="4" l="1"/>
</calcChain>
</file>

<file path=xl/sharedStrings.xml><?xml version="1.0" encoding="utf-8"?>
<sst xmlns="http://schemas.openxmlformats.org/spreadsheetml/2006/main" count="376" uniqueCount="125">
  <si>
    <r>
      <t xml:space="preserve">Расчет платы за технологическое подключение (технологическое присоединение) к системе холодного водоснабжения в </t>
    </r>
    <r>
      <rPr>
        <b/>
        <sz val="16"/>
        <color rgb="FFFF0000"/>
        <rFont val="Times New Roman"/>
        <family val="1"/>
        <charset val="204"/>
      </rPr>
      <t>2023</t>
    </r>
    <r>
      <rPr>
        <b/>
        <sz val="16"/>
        <color theme="1"/>
        <rFont val="Times New Roman"/>
        <family val="1"/>
        <charset val="204"/>
      </rPr>
      <t xml:space="preserve"> году</t>
    </r>
  </si>
  <si>
    <t>Тариф на подключение (технологическое присоединение) к централизованной системе водоснабжения</t>
  </si>
  <si>
    <t>Тариф за расстояние от точки подключения (технологического присоединения) объекта заявителя до точки подключения водопроводных сетей к объектам централизованных систем водоснабжения, тыс. руб./км</t>
  </si>
  <si>
    <t>Плата за подключение (технологическое присоединение) к централизованной системе водоснабжения  в индивидуальном порядке от заявителя, тыс. руб. с НДС</t>
  </si>
  <si>
    <t>сети  диаметром от 100 мм до 150 мм (включительно)</t>
  </si>
  <si>
    <t>сети диаметром от 150 мм до 200 мм (включительно)</t>
  </si>
  <si>
    <t>сети диаметром от 200 мм до 250 мм (включительно)</t>
  </si>
  <si>
    <t>сети диаметром от 250 мм и более</t>
  </si>
  <si>
    <t>МУП "ЖКХ Глушковского района"</t>
  </si>
  <si>
    <t>МУП "Глушковское ЖКХ"</t>
  </si>
  <si>
    <t xml:space="preserve"> "Теткинское МУП ЖКХ"</t>
  </si>
  <si>
    <t>ООО "Коммунальщик Плюс"</t>
  </si>
  <si>
    <t xml:space="preserve">ООО "КОММУНАЛЬНЫЙ" </t>
  </si>
  <si>
    <t>МУП ВЖКХ с.Коренево</t>
  </si>
  <si>
    <t>МУП ЖКХ "Родник"</t>
  </si>
  <si>
    <t>ООО "ЖКХ с. Мантурово"</t>
  </si>
  <si>
    <t>МБУ "ОХО" поселка Медвенка</t>
  </si>
  <si>
    <t>МУП "Жилкомсервис п. Поныри"</t>
  </si>
  <si>
    <t>МУП "Коммунальное хозяйство "Суджанского района"</t>
  </si>
  <si>
    <t>МУП "Хомутовское ЖКХ"</t>
  </si>
  <si>
    <t>МУП "Курскводоканал"</t>
  </si>
  <si>
    <t>АО "ТЭСК"</t>
  </si>
  <si>
    <t>МУП "Горводоканал"</t>
  </si>
  <si>
    <t>МУП ВКХ г. Суджи</t>
  </si>
  <si>
    <t>МП "Водоканал"</t>
  </si>
  <si>
    <t>Населенный пункт</t>
  </si>
  <si>
    <t>Организация</t>
  </si>
  <si>
    <t>плата</t>
  </si>
  <si>
    <t>Глушковский район</t>
  </si>
  <si>
    <t>Глушковский район, п. Глушково</t>
  </si>
  <si>
    <t>Глушковский район п. Теткино</t>
  </si>
  <si>
    <t>Горшеченский район, п. Горшечное</t>
  </si>
  <si>
    <t>Золотухинский район, п. Золотухино</t>
  </si>
  <si>
    <t>Кореневский район, Пушкарский сс</t>
  </si>
  <si>
    <t>Кореневский район Кореневский сс, Любимовский сс, Толпинский сс, Ольговский сс, Снагостский сс</t>
  </si>
  <si>
    <t>Кореневский район, Шептуховский сс</t>
  </si>
  <si>
    <t>Курский район</t>
  </si>
  <si>
    <t>Бесединский сельсовет</t>
  </si>
  <si>
    <t>Брежневский сельсовет</t>
  </si>
  <si>
    <t>Винниковский сельсовет</t>
  </si>
  <si>
    <t>Ворошневский сельсовет</t>
  </si>
  <si>
    <t>Камышинский сельсовет</t>
  </si>
  <si>
    <t>Клюквинский сельсовет, участок п.им.маршала Жукова</t>
  </si>
  <si>
    <t>Клюквинский сельсовет, участок п.Подлесный</t>
  </si>
  <si>
    <t>Лебяженский сельсовет</t>
  </si>
  <si>
    <t>Моковский сельсовет</t>
  </si>
  <si>
    <t xml:space="preserve">Нижнемедведицкий сельсовет, в том числе </t>
  </si>
  <si>
    <t>участок д.Татаренкова</t>
  </si>
  <si>
    <t xml:space="preserve">участок п.Касиновский </t>
  </si>
  <si>
    <t>Новопоселеновский сельсовет</t>
  </si>
  <si>
    <t>Ноздрачевский сельсовет</t>
  </si>
  <si>
    <t>Пашковский сельсовет</t>
  </si>
  <si>
    <t>Полевской сельсовет</t>
  </si>
  <si>
    <t>Полянский сельсовет</t>
  </si>
  <si>
    <t>Рышковский сельсовет</t>
  </si>
  <si>
    <t>Щетинский сельсовет, участок п.Искра</t>
  </si>
  <si>
    <t>Щетинский сельсовет, участок кроме п. Искра</t>
  </si>
  <si>
    <t>Шумаковский сельсовет</t>
  </si>
  <si>
    <t>Мантуровский район, Мантуровский сельсовет</t>
  </si>
  <si>
    <t>Медвенский район, п. Медвенка</t>
  </si>
  <si>
    <t>Поныровский район, п.Поныри</t>
  </si>
  <si>
    <t>Суджанский район, Борковский, Воробжанский, Гуевский, Малолокнянский, Мартыновский, Махновский, Новоивановский, Плеховский, Погребской, Пореченский, Свердликовский, Замостянский, Гончаровский, Казачелокнянский, Заолешенский, Уланковский сельсоветы</t>
  </si>
  <si>
    <t>Хомутовский район, п. Хомутовка</t>
  </si>
  <si>
    <t>г. Курск</t>
  </si>
  <si>
    <t>-</t>
  </si>
  <si>
    <t>г. Железногорск</t>
  </si>
  <si>
    <t>г. Суджа</t>
  </si>
  <si>
    <t>г. Дмитриев</t>
  </si>
  <si>
    <t>Организации</t>
  </si>
  <si>
    <t xml:space="preserve">Тариф за подключаемую (технологически присоединяемую) нагрузку, руб. За куб. м в сутки,  с НДС </t>
  </si>
  <si>
    <t>Муниципальное образование</t>
  </si>
  <si>
    <t>Подключаемая мощность</t>
  </si>
  <si>
    <t>Организация 
(выбрать из списка)</t>
  </si>
  <si>
    <t>на 1 м3/сутки</t>
  </si>
  <si>
    <t>Нагрузка</t>
  </si>
  <si>
    <t>Расчет платы за подключение (на основании нагрузки)</t>
  </si>
  <si>
    <t>Расчет платы за подключение (на основании протяженности)</t>
  </si>
  <si>
    <t>Протяженность сетей (км.)</t>
  </si>
  <si>
    <t>Диаметр сети (мм)</t>
  </si>
  <si>
    <t>АО "Курскоблводоканал"</t>
  </si>
  <si>
    <t>ООО "Управляющая компания жилищно-коммунального хозяйства пос. Солнечный"</t>
  </si>
  <si>
    <t>ООО "СЭМЗ"</t>
  </si>
  <si>
    <t>МУП "ЖКХ п. Олымский"</t>
  </si>
  <si>
    <t>ООО "Водник"</t>
  </si>
  <si>
    <t>МУП "Дружненское ЖКХ"</t>
  </si>
  <si>
    <t>МУП "Иванинское ЖКХ"</t>
  </si>
  <si>
    <t>МУП "Комфорт"</t>
  </si>
  <si>
    <t>ООО "ЖКХ поселка Прямицыно"</t>
  </si>
  <si>
    <t>ООО "Жилищно-коммунальный сервис п. Возы"</t>
  </si>
  <si>
    <t>ООО "УниверсалСтройСервис"</t>
  </si>
  <si>
    <t>ФГБУ  "Санаторий "Марьино"</t>
  </si>
  <si>
    <t>МУП "Кшенское" поселка Кшенский</t>
  </si>
  <si>
    <t>ООО "Солнцевское ЖКХ"</t>
  </si>
  <si>
    <t>МУП "Калиновское ЖКХ" Администрации Хомутовского района</t>
  </si>
  <si>
    <t>МУП "Водоканал-сервис" п.Черемисиново</t>
  </si>
  <si>
    <t>АО «Квадра»- «Курская генерация»</t>
  </si>
  <si>
    <t>ООО "КВК"</t>
  </si>
  <si>
    <t>АО "Михайловский ГОК им.А.В. Варичева"</t>
  </si>
  <si>
    <t>ООО "Комфорт" г.Железногорск</t>
  </si>
  <si>
    <t>АО "Концерн Росэнергоатом" в лице филиала "Курская атомная станция"</t>
  </si>
  <si>
    <t>МУП "ГТС" г.Курчатова</t>
  </si>
  <si>
    <t>АО "КСК "Новый курс"</t>
  </si>
  <si>
    <t>ООО "Водоканал" г.Льгова</t>
  </si>
  <si>
    <t>АО "Сахарный комбинат Льговский"</t>
  </si>
  <si>
    <t>ООО "Водозабор" г.Обояни</t>
  </si>
  <si>
    <t>АО "Суджанский маслодельный комбинат" (АО "СМДК")</t>
  </si>
  <si>
    <t>МКП "РКС"</t>
  </si>
  <si>
    <t>МУП КХ "Фатеж"</t>
  </si>
  <si>
    <t>"Теткинское МУП ЖКХ"</t>
  </si>
  <si>
    <t>ООО "Промконсервы"</t>
  </si>
  <si>
    <t xml:space="preserve">ФГБУ "ЦЖКУ" Минобороны России </t>
  </si>
  <si>
    <t>ООО "ЖКХ с. Сейм"</t>
  </si>
  <si>
    <t xml:space="preserve">МУП "Коммунальные сети" </t>
  </si>
  <si>
    <t>АНО "Водоснабжение Советского сельсовета"</t>
  </si>
  <si>
    <t>ФКУ ИК-2 УФСИН России по Курской обл.</t>
  </si>
  <si>
    <t>ООО "Курскхимволокно"</t>
  </si>
  <si>
    <t>Брянский территориальный участок Московской дирекции по тепловодоснабжению – структурного подразделения Центральной дирекции по тепловодоснабжению - филиала ОАО "РЖД"</t>
  </si>
  <si>
    <t>МУП "Горводоканал" г.Железногорска</t>
  </si>
  <si>
    <t>ФКУ ИК-3 УФСИН России по Курской области</t>
  </si>
  <si>
    <t>ЗАО "ЕПТК"</t>
  </si>
  <si>
    <t>МП "Водоканал" г.Дмитриева</t>
  </si>
  <si>
    <t xml:space="preserve">Тариф за подключаемую (технологически присоединяемую) нагрузку, руб. за
куб. м в сутки, с НДС
 с НДС </t>
  </si>
  <si>
    <t>сети  диаметром от 150 мм до 200 мм (включительно)</t>
  </si>
  <si>
    <t>Тариф не установлен</t>
  </si>
  <si>
    <t>!!! Выберите снабжающую организацию и укажите размер подключаемой нагрузки или протяженность и диаметр сети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</si>
</sst>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8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1"/>
      <color theme="0"/>
      <name val="Times New Roman"/>
      <family val="1"/>
      <charset val="204"/>
    </font>
    <font>
      <sz val="11"/>
      <color theme="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-0.249977111117893"/>
        <bgColor theme="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64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3">
    <xf numFmtId="0" fontId="0" fillId="0" borderId="0" xfId="0"/>
    <xf numFmtId="0" fontId="1" fillId="0" borderId="0" xfId="0" applyFont="1" applyAlignment="1" applyProtection="1">
      <protection locked="0"/>
    </xf>
    <xf numFmtId="0" fontId="3" fillId="0" borderId="0" xfId="0" applyFont="1" applyAlignment="1" applyProtection="1">
      <alignment vertical="center"/>
      <protection locked="0"/>
    </xf>
    <xf numFmtId="0" fontId="4" fillId="0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4" fontId="7" fillId="6" borderId="4" xfId="0" applyNumberFormat="1" applyFont="1" applyFill="1" applyBorder="1" applyAlignment="1">
      <alignment horizontal="center" vertical="center" wrapText="1"/>
    </xf>
    <xf numFmtId="0" fontId="7" fillId="9" borderId="4" xfId="0" applyFont="1" applyFill="1" applyBorder="1" applyAlignment="1">
      <alignment horizontal="center" vertical="center" wrapText="1"/>
    </xf>
    <xf numFmtId="0" fontId="7" fillId="10" borderId="4" xfId="0" applyFont="1" applyFill="1" applyBorder="1" applyAlignment="1">
      <alignment horizontal="center" vertical="center" wrapText="1"/>
    </xf>
    <xf numFmtId="0" fontId="7" fillId="11" borderId="4" xfId="0" applyFont="1" applyFill="1" applyBorder="1" applyAlignment="1">
      <alignment horizontal="center" vertical="center" wrapText="1"/>
    </xf>
    <xf numFmtId="0" fontId="7" fillId="12" borderId="4" xfId="0" applyFont="1" applyFill="1" applyBorder="1" applyAlignment="1">
      <alignment horizontal="center" vertical="center" wrapText="1"/>
    </xf>
    <xf numFmtId="0" fontId="7" fillId="13" borderId="4" xfId="0" applyFont="1" applyFill="1" applyBorder="1" applyAlignment="1">
      <alignment horizontal="center" vertical="center" wrapText="1"/>
    </xf>
    <xf numFmtId="0" fontId="7" fillId="14" borderId="4" xfId="0" applyFont="1" applyFill="1" applyBorder="1" applyAlignment="1">
      <alignment horizontal="center" vertical="center" wrapText="1"/>
    </xf>
    <xf numFmtId="0" fontId="7" fillId="15" borderId="4" xfId="0" applyFont="1" applyFill="1" applyBorder="1" applyAlignment="1">
      <alignment horizontal="center" vertical="center" wrapText="1" shrinkToFit="1"/>
    </xf>
    <xf numFmtId="0" fontId="7" fillId="16" borderId="4" xfId="0" applyFont="1" applyFill="1" applyBorder="1" applyAlignment="1">
      <alignment horizontal="center" vertical="center" wrapText="1"/>
    </xf>
    <xf numFmtId="0" fontId="7" fillId="17" borderId="4" xfId="0" applyFont="1" applyFill="1" applyBorder="1" applyAlignment="1">
      <alignment horizontal="center" vertical="center" wrapText="1"/>
    </xf>
    <xf numFmtId="0" fontId="7" fillId="18" borderId="4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/>
    </xf>
    <xf numFmtId="4" fontId="6" fillId="6" borderId="4" xfId="0" applyNumberFormat="1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/>
    </xf>
    <xf numFmtId="0" fontId="6" fillId="7" borderId="4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 wrapText="1"/>
    </xf>
    <xf numFmtId="0" fontId="6" fillId="8" borderId="4" xfId="0" applyFont="1" applyFill="1" applyBorder="1" applyAlignment="1">
      <alignment horizontal="center" vertical="center" wrapText="1"/>
    </xf>
    <xf numFmtId="0" fontId="8" fillId="8" borderId="4" xfId="0" applyFont="1" applyFill="1" applyBorder="1" applyAlignment="1">
      <alignment horizontal="center" vertical="center" wrapText="1"/>
    </xf>
    <xf numFmtId="0" fontId="6" fillId="8" borderId="4" xfId="0" applyFont="1" applyFill="1" applyBorder="1" applyAlignment="1">
      <alignment horizontal="center" vertical="center"/>
    </xf>
    <xf numFmtId="0" fontId="6" fillId="9" borderId="4" xfId="0" applyFont="1" applyFill="1" applyBorder="1" applyAlignment="1">
      <alignment horizontal="center" vertical="center" wrapText="1"/>
    </xf>
    <xf numFmtId="0" fontId="8" fillId="9" borderId="4" xfId="0" applyFont="1" applyFill="1" applyBorder="1" applyAlignment="1">
      <alignment horizontal="center" vertical="center" wrapText="1"/>
    </xf>
    <xf numFmtId="0" fontId="6" fillId="9" borderId="4" xfId="0" applyFont="1" applyFill="1" applyBorder="1" applyAlignment="1">
      <alignment horizontal="center" vertical="center"/>
    </xf>
    <xf numFmtId="0" fontId="6" fillId="10" borderId="4" xfId="0" applyFont="1" applyFill="1" applyBorder="1" applyAlignment="1">
      <alignment horizontal="center" vertical="center" wrapText="1"/>
    </xf>
    <xf numFmtId="0" fontId="8" fillId="10" borderId="4" xfId="0" applyFont="1" applyFill="1" applyBorder="1" applyAlignment="1">
      <alignment horizontal="center" vertical="center" wrapText="1"/>
    </xf>
    <xf numFmtId="0" fontId="6" fillId="10" borderId="4" xfId="0" applyFont="1" applyFill="1" applyBorder="1" applyAlignment="1">
      <alignment horizontal="center" vertical="center"/>
    </xf>
    <xf numFmtId="0" fontId="6" fillId="11" borderId="4" xfId="0" applyFont="1" applyFill="1" applyBorder="1" applyAlignment="1">
      <alignment horizontal="center" vertical="center" wrapText="1"/>
    </xf>
    <xf numFmtId="0" fontId="8" fillId="11" borderId="4" xfId="0" applyFont="1" applyFill="1" applyBorder="1" applyAlignment="1">
      <alignment horizontal="center" vertical="center" wrapText="1"/>
    </xf>
    <xf numFmtId="0" fontId="6" fillId="11" borderId="4" xfId="0" applyFont="1" applyFill="1" applyBorder="1" applyAlignment="1">
      <alignment horizontal="center" vertical="center"/>
    </xf>
    <xf numFmtId="0" fontId="6" fillId="12" borderId="4" xfId="0" applyFont="1" applyFill="1" applyBorder="1" applyAlignment="1">
      <alignment horizontal="center" vertical="center" wrapText="1"/>
    </xf>
    <xf numFmtId="0" fontId="8" fillId="12" borderId="4" xfId="0" applyFont="1" applyFill="1" applyBorder="1" applyAlignment="1">
      <alignment horizontal="center" vertical="center" wrapText="1"/>
    </xf>
    <xf numFmtId="0" fontId="6" fillId="12" borderId="4" xfId="0" applyFont="1" applyFill="1" applyBorder="1" applyAlignment="1">
      <alignment horizontal="center" vertical="center"/>
    </xf>
    <xf numFmtId="0" fontId="6" fillId="13" borderId="4" xfId="0" applyFont="1" applyFill="1" applyBorder="1" applyAlignment="1">
      <alignment horizontal="center" vertical="center" wrapText="1"/>
    </xf>
    <xf numFmtId="0" fontId="8" fillId="13" borderId="4" xfId="0" applyFont="1" applyFill="1" applyBorder="1" applyAlignment="1">
      <alignment horizontal="center" vertical="center" wrapText="1"/>
    </xf>
    <xf numFmtId="0" fontId="6" fillId="13" borderId="4" xfId="0" applyFont="1" applyFill="1" applyBorder="1" applyAlignment="1">
      <alignment horizontal="center" vertical="center"/>
    </xf>
    <xf numFmtId="0" fontId="6" fillId="14" borderId="4" xfId="0" applyFont="1" applyFill="1" applyBorder="1" applyAlignment="1">
      <alignment horizontal="center" vertical="center" wrapText="1"/>
    </xf>
    <xf numFmtId="0" fontId="8" fillId="14" borderId="4" xfId="0" applyFont="1" applyFill="1" applyBorder="1" applyAlignment="1">
      <alignment horizontal="center" vertical="center" wrapText="1"/>
    </xf>
    <xf numFmtId="0" fontId="6" fillId="14" borderId="4" xfId="0" applyFont="1" applyFill="1" applyBorder="1" applyAlignment="1">
      <alignment horizontal="center" vertical="center"/>
    </xf>
    <xf numFmtId="0" fontId="6" fillId="15" borderId="4" xfId="0" applyFont="1" applyFill="1" applyBorder="1" applyAlignment="1">
      <alignment horizontal="center" vertical="center" wrapText="1"/>
    </xf>
    <xf numFmtId="0" fontId="8" fillId="15" borderId="4" xfId="0" applyFont="1" applyFill="1" applyBorder="1" applyAlignment="1">
      <alignment horizontal="center" vertical="center" wrapText="1"/>
    </xf>
    <xf numFmtId="0" fontId="6" fillId="16" borderId="4" xfId="0" applyFont="1" applyFill="1" applyBorder="1" applyAlignment="1">
      <alignment horizontal="center" vertical="center" wrapText="1"/>
    </xf>
    <xf numFmtId="0" fontId="8" fillId="16" borderId="4" xfId="0" applyFont="1" applyFill="1" applyBorder="1" applyAlignment="1">
      <alignment horizontal="center" vertical="center" wrapText="1"/>
    </xf>
    <xf numFmtId="0" fontId="6" fillId="16" borderId="4" xfId="0" applyFont="1" applyFill="1" applyBorder="1" applyAlignment="1">
      <alignment horizontal="center" vertical="center"/>
    </xf>
    <xf numFmtId="0" fontId="6" fillId="17" borderId="4" xfId="0" applyFont="1" applyFill="1" applyBorder="1" applyAlignment="1">
      <alignment horizontal="center" vertical="center" wrapText="1"/>
    </xf>
    <xf numFmtId="0" fontId="8" fillId="17" borderId="4" xfId="0" applyFont="1" applyFill="1" applyBorder="1" applyAlignment="1">
      <alignment horizontal="center" vertical="center" wrapText="1"/>
    </xf>
    <xf numFmtId="0" fontId="6" fillId="17" borderId="4" xfId="0" applyFont="1" applyFill="1" applyBorder="1" applyAlignment="1">
      <alignment horizontal="center" vertical="center"/>
    </xf>
    <xf numFmtId="0" fontId="6" fillId="18" borderId="4" xfId="0" applyFont="1" applyFill="1" applyBorder="1" applyAlignment="1">
      <alignment horizontal="center" vertical="center" wrapText="1"/>
    </xf>
    <xf numFmtId="0" fontId="8" fillId="18" borderId="4" xfId="0" applyFont="1" applyFill="1" applyBorder="1" applyAlignment="1">
      <alignment horizontal="center" vertical="center" wrapText="1"/>
    </xf>
    <xf numFmtId="0" fontId="6" fillId="18" borderId="4" xfId="0" applyFont="1" applyFill="1" applyBorder="1" applyAlignment="1">
      <alignment horizontal="center" vertical="center"/>
    </xf>
    <xf numFmtId="0" fontId="9" fillId="0" borderId="0" xfId="0" applyFont="1"/>
    <xf numFmtId="0" fontId="0" fillId="0" borderId="0" xfId="0" applyFont="1"/>
    <xf numFmtId="0" fontId="11" fillId="0" borderId="0" xfId="0" applyFont="1"/>
    <xf numFmtId="0" fontId="7" fillId="8" borderId="4" xfId="0" applyFont="1" applyFill="1" applyBorder="1" applyAlignment="1">
      <alignment vertical="center" wrapText="1"/>
    </xf>
    <xf numFmtId="0" fontId="7" fillId="7" borderId="4" xfId="0" applyFont="1" applyFill="1" applyBorder="1" applyAlignment="1">
      <alignment horizontal="center" vertical="center"/>
    </xf>
    <xf numFmtId="0" fontId="10" fillId="0" borderId="0" xfId="0" applyFont="1"/>
    <xf numFmtId="164" fontId="10" fillId="0" borderId="0" xfId="0" applyNumberFormat="1" applyFont="1"/>
    <xf numFmtId="0" fontId="6" fillId="19" borderId="4" xfId="0" applyFont="1" applyFill="1" applyBorder="1" applyAlignment="1">
      <alignment horizontal="center" vertical="center" wrapText="1"/>
    </xf>
    <xf numFmtId="2" fontId="8" fillId="19" borderId="4" xfId="0" applyNumberFormat="1" applyFont="1" applyFill="1" applyBorder="1" applyAlignment="1">
      <alignment horizontal="center" vertical="center" wrapText="1"/>
    </xf>
    <xf numFmtId="0" fontId="6" fillId="19" borderId="4" xfId="0" applyFont="1" applyFill="1" applyBorder="1" applyAlignment="1">
      <alignment horizontal="center" vertical="center"/>
    </xf>
    <xf numFmtId="0" fontId="8" fillId="19" borderId="4" xfId="0" applyFont="1" applyFill="1" applyBorder="1" applyAlignment="1">
      <alignment horizontal="center" vertical="center" wrapText="1"/>
    </xf>
    <xf numFmtId="0" fontId="12" fillId="20" borderId="6" xfId="0" applyFont="1" applyFill="1" applyBorder="1" applyAlignment="1">
      <alignment horizontal="center" vertical="center" wrapText="1"/>
    </xf>
    <xf numFmtId="0" fontId="12" fillId="20" borderId="7" xfId="0" applyFont="1" applyFill="1" applyBorder="1" applyAlignment="1">
      <alignment horizontal="center" vertical="center" wrapText="1"/>
    </xf>
    <xf numFmtId="0" fontId="12" fillId="9" borderId="1" xfId="0" applyFont="1" applyFill="1" applyBorder="1" applyAlignment="1">
      <alignment horizontal="center" vertical="center" wrapText="1"/>
    </xf>
    <xf numFmtId="0" fontId="13" fillId="9" borderId="4" xfId="0" applyFont="1" applyFill="1" applyBorder="1" applyAlignment="1">
      <alignment horizontal="center" vertical="center" wrapText="1"/>
    </xf>
    <xf numFmtId="0" fontId="10" fillId="0" borderId="4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10" borderId="0" xfId="0" applyFont="1" applyFill="1"/>
    <xf numFmtId="0" fontId="0" fillId="10" borderId="0" xfId="0" applyFont="1" applyFill="1"/>
    <xf numFmtId="0" fontId="0" fillId="10" borderId="0" xfId="0" applyFill="1"/>
    <xf numFmtId="0" fontId="10" fillId="11" borderId="0" xfId="0" applyFont="1" applyFill="1"/>
    <xf numFmtId="0" fontId="0" fillId="11" borderId="0" xfId="0" applyFont="1" applyFill="1"/>
    <xf numFmtId="0" fontId="10" fillId="22" borderId="0" xfId="0" applyFont="1" applyFill="1"/>
    <xf numFmtId="0" fontId="0" fillId="22" borderId="0" xfId="0" applyFont="1" applyFill="1"/>
    <xf numFmtId="0" fontId="0" fillId="11" borderId="0" xfId="0" applyFill="1"/>
    <xf numFmtId="0" fontId="0" fillId="22" borderId="0" xfId="0" applyFill="1"/>
    <xf numFmtId="0" fontId="10" fillId="23" borderId="0" xfId="0" applyFont="1" applyFill="1"/>
    <xf numFmtId="0" fontId="0" fillId="23" borderId="0" xfId="0" applyFont="1" applyFill="1"/>
    <xf numFmtId="0" fontId="0" fillId="23" borderId="0" xfId="0" applyFill="1"/>
    <xf numFmtId="0" fontId="6" fillId="11" borderId="9" xfId="0" applyFont="1" applyFill="1" applyBorder="1" applyAlignment="1">
      <alignment horizontal="center" vertical="center" wrapText="1"/>
    </xf>
    <xf numFmtId="4" fontId="6" fillId="11" borderId="10" xfId="0" applyNumberFormat="1" applyFont="1" applyFill="1" applyBorder="1" applyAlignment="1">
      <alignment horizontal="center" vertical="center" wrapText="1"/>
    </xf>
    <xf numFmtId="0" fontId="6" fillId="11" borderId="10" xfId="0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0" fillId="21" borderId="4" xfId="0" applyFont="1" applyFill="1" applyBorder="1"/>
    <xf numFmtId="0" fontId="5" fillId="21" borderId="4" xfId="0" applyFont="1" applyFill="1" applyBorder="1"/>
    <xf numFmtId="2" fontId="10" fillId="21" borderId="4" xfId="0" applyNumberFormat="1" applyFont="1" applyFill="1" applyBorder="1"/>
    <xf numFmtId="164" fontId="8" fillId="11" borderId="4" xfId="0" applyNumberFormat="1" applyFont="1" applyFill="1" applyBorder="1" applyAlignment="1">
      <alignment horizontal="center" vertical="center" wrapText="1"/>
    </xf>
    <xf numFmtId="2" fontId="6" fillId="11" borderId="11" xfId="0" applyNumberFormat="1" applyFont="1" applyFill="1" applyBorder="1"/>
    <xf numFmtId="164" fontId="6" fillId="11" borderId="4" xfId="0" applyNumberFormat="1" applyFont="1" applyFill="1" applyBorder="1" applyAlignment="1">
      <alignment horizontal="center" vertical="center"/>
    </xf>
    <xf numFmtId="0" fontId="6" fillId="11" borderId="8" xfId="0" applyFont="1" applyFill="1" applyBorder="1" applyAlignment="1">
      <alignment horizontal="center" vertical="center" wrapText="1"/>
    </xf>
    <xf numFmtId="2" fontId="6" fillId="11" borderId="8" xfId="0" applyNumberFormat="1" applyFont="1" applyFill="1" applyBorder="1"/>
    <xf numFmtId="2" fontId="6" fillId="11" borderId="9" xfId="0" applyNumberFormat="1" applyFont="1" applyFill="1" applyBorder="1"/>
    <xf numFmtId="2" fontId="6" fillId="11" borderId="10" xfId="0" applyNumberFormat="1" applyFont="1" applyFill="1" applyBorder="1"/>
    <xf numFmtId="2" fontId="6" fillId="11" borderId="14" xfId="0" applyNumberFormat="1" applyFont="1" applyFill="1" applyBorder="1"/>
    <xf numFmtId="2" fontId="6" fillId="11" borderId="4" xfId="0" applyNumberFormat="1" applyFont="1" applyFill="1" applyBorder="1"/>
    <xf numFmtId="0" fontId="6" fillId="11" borderId="4" xfId="0" applyFont="1" applyFill="1" applyBorder="1"/>
    <xf numFmtId="164" fontId="6" fillId="24" borderId="4" xfId="0" applyNumberFormat="1" applyFont="1" applyFill="1" applyBorder="1" applyAlignment="1">
      <alignment horizontal="center" vertical="center"/>
    </xf>
    <xf numFmtId="2" fontId="6" fillId="24" borderId="11" xfId="0" applyNumberFormat="1" applyFont="1" applyFill="1" applyBorder="1"/>
    <xf numFmtId="2" fontId="6" fillId="24" borderId="15" xfId="0" applyNumberFormat="1" applyFont="1" applyFill="1" applyBorder="1"/>
    <xf numFmtId="2" fontId="6" fillId="24" borderId="4" xfId="0" applyNumberFormat="1" applyFont="1" applyFill="1" applyBorder="1"/>
    <xf numFmtId="0" fontId="14" fillId="11" borderId="4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0" fillId="10" borderId="2" xfId="0" applyFont="1" applyFill="1" applyBorder="1" applyAlignment="1">
      <alignment horizontal="center" vertical="center"/>
    </xf>
    <xf numFmtId="0" fontId="10" fillId="10" borderId="3" xfId="0" applyFont="1" applyFill="1" applyBorder="1" applyAlignment="1">
      <alignment horizontal="center" vertical="center"/>
    </xf>
    <xf numFmtId="0" fontId="10" fillId="10" borderId="5" xfId="0" applyFont="1" applyFill="1" applyBorder="1" applyAlignment="1">
      <alignment horizontal="center" vertical="center"/>
    </xf>
    <xf numFmtId="0" fontId="10" fillId="10" borderId="2" xfId="0" applyFont="1" applyFill="1" applyBorder="1" applyAlignment="1">
      <alignment horizontal="center" vertical="center" wrapText="1"/>
    </xf>
    <xf numFmtId="0" fontId="10" fillId="10" borderId="3" xfId="0" applyFont="1" applyFill="1" applyBorder="1" applyAlignment="1">
      <alignment horizontal="center" vertical="center" wrapText="1"/>
    </xf>
    <xf numFmtId="0" fontId="10" fillId="10" borderId="5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1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7" fillId="7" borderId="2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7" borderId="5" xfId="0" applyFont="1" applyFill="1" applyBorder="1" applyAlignment="1">
      <alignment horizontal="center" vertical="center" wrapText="1"/>
    </xf>
    <xf numFmtId="0" fontId="8" fillId="7" borderId="2" xfId="0" applyFont="1" applyFill="1" applyBorder="1" applyAlignment="1">
      <alignment horizontal="center" vertical="center" wrapText="1"/>
    </xf>
    <xf numFmtId="0" fontId="8" fillId="7" borderId="5" xfId="0" applyFont="1" applyFill="1" applyBorder="1" applyAlignment="1">
      <alignment horizontal="center" vertical="center" wrapText="1"/>
    </xf>
    <xf numFmtId="0" fontId="15" fillId="20" borderId="7" xfId="0" applyFont="1" applyFill="1" applyBorder="1" applyAlignment="1">
      <alignment horizontal="center" vertical="center" wrapText="1"/>
    </xf>
    <xf numFmtId="0" fontId="16" fillId="24" borderId="16" xfId="0" applyFont="1" applyFill="1" applyBorder="1" applyAlignment="1">
      <alignment vertical="center" wrapText="1"/>
    </xf>
    <xf numFmtId="0" fontId="16" fillId="24" borderId="17" xfId="0" applyFont="1" applyFill="1" applyBorder="1" applyAlignment="1">
      <alignment vertical="center" wrapText="1"/>
    </xf>
    <xf numFmtId="0" fontId="16" fillId="11" borderId="17" xfId="0" applyFont="1" applyFill="1" applyBorder="1" applyAlignment="1">
      <alignment vertical="center" wrapText="1"/>
    </xf>
    <xf numFmtId="0" fontId="17" fillId="24" borderId="17" xfId="0" applyFont="1" applyFill="1" applyBorder="1" applyAlignment="1">
      <alignment vertical="center" wrapText="1"/>
    </xf>
    <xf numFmtId="0" fontId="16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zoomScale="85" zoomScaleNormal="85" workbookViewId="0">
      <selection activeCell="A3" sqref="A3"/>
    </sheetView>
  </sheetViews>
  <sheetFormatPr defaultRowHeight="15" x14ac:dyDescent="0.25"/>
  <cols>
    <col min="1" max="1" width="40.28515625" style="70" customWidth="1"/>
    <col min="2" max="2" width="32.5703125" style="70" customWidth="1"/>
    <col min="3" max="3" width="22.85546875" style="70" customWidth="1"/>
    <col min="4" max="4" width="34.140625" style="70" customWidth="1"/>
    <col min="5" max="5" width="21.5703125" style="70" customWidth="1"/>
    <col min="6" max="6" width="13.5703125" style="70" customWidth="1"/>
    <col min="7" max="7" width="39.140625" style="70" customWidth="1"/>
    <col min="8" max="8" width="24.140625" style="70" customWidth="1"/>
    <col min="9" max="9" width="31" style="70" customWidth="1"/>
    <col min="10" max="10" width="25" style="70" customWidth="1"/>
    <col min="11" max="11" width="26" style="70" customWidth="1"/>
    <col min="12" max="16384" width="9.140625" style="70"/>
  </cols>
  <sheetData>
    <row r="1" spans="1:9" ht="20.25" x14ac:dyDescent="0.3">
      <c r="A1" s="1" t="s">
        <v>0</v>
      </c>
      <c r="C1" s="97"/>
      <c r="D1" s="97"/>
    </row>
    <row r="2" spans="1:9" x14ac:dyDescent="0.25">
      <c r="C2" s="97"/>
      <c r="D2" s="97"/>
    </row>
    <row r="3" spans="1:9" ht="18.75" x14ac:dyDescent="0.25">
      <c r="A3" s="99"/>
      <c r="B3" s="2" t="s">
        <v>124</v>
      </c>
      <c r="C3" s="97"/>
      <c r="D3" s="97"/>
    </row>
    <row r="4" spans="1:9" x14ac:dyDescent="0.25">
      <c r="C4" s="97"/>
      <c r="D4" s="97"/>
    </row>
    <row r="5" spans="1:9" ht="34.5" customHeight="1" x14ac:dyDescent="0.25">
      <c r="A5" s="127" t="s">
        <v>74</v>
      </c>
      <c r="B5" s="122" t="s">
        <v>78</v>
      </c>
      <c r="C5" s="119" t="s">
        <v>77</v>
      </c>
      <c r="D5" s="129" t="s">
        <v>1</v>
      </c>
      <c r="E5" s="131"/>
      <c r="F5" s="131"/>
      <c r="G5" s="131"/>
      <c r="H5" s="116" t="s">
        <v>75</v>
      </c>
      <c r="I5" s="116" t="s">
        <v>76</v>
      </c>
    </row>
    <row r="6" spans="1:9" ht="48.75" customHeight="1" x14ac:dyDescent="0.25">
      <c r="A6" s="127"/>
      <c r="B6" s="123"/>
      <c r="C6" s="120"/>
      <c r="D6" s="128" t="s">
        <v>69</v>
      </c>
      <c r="E6" s="129" t="s">
        <v>2</v>
      </c>
      <c r="F6" s="131"/>
      <c r="G6" s="130"/>
      <c r="H6" s="117"/>
      <c r="I6" s="117"/>
    </row>
    <row r="7" spans="1:9" ht="66" customHeight="1" x14ac:dyDescent="0.25">
      <c r="A7" s="127"/>
      <c r="B7" s="124"/>
      <c r="C7" s="121"/>
      <c r="D7" s="128"/>
      <c r="E7" s="129" t="s">
        <v>122</v>
      </c>
      <c r="F7" s="130"/>
      <c r="G7" s="3" t="s">
        <v>7</v>
      </c>
      <c r="H7" s="118"/>
      <c r="I7" s="118"/>
    </row>
    <row r="8" spans="1:9" x14ac:dyDescent="0.25">
      <c r="A8" s="98">
        <v>0</v>
      </c>
      <c r="B8" s="100">
        <v>0</v>
      </c>
      <c r="C8" s="98">
        <v>0</v>
      </c>
      <c r="D8" s="80" t="e">
        <f>VLOOKUP($A$3,База!$D$1:$H$51,3,0)</f>
        <v>#N/A</v>
      </c>
      <c r="E8" s="125" t="e">
        <f>VLOOKUP($A$3,База!$D$1:$H$51,4,0)</f>
        <v>#N/A</v>
      </c>
      <c r="F8" s="126"/>
      <c r="G8" s="81" t="e">
        <f>VLOOKUP($A$3,База!$D$1:$H$51,5,0)</f>
        <v>#N/A</v>
      </c>
      <c r="H8" s="81" t="e">
        <f>IF(D8="Тариф не установлен","Тариф не установлен",IF(A8&gt;0,$A$8*$D$8))</f>
        <v>#N/A</v>
      </c>
      <c r="I8" s="81" t="e">
        <f>IF(OR(B8&lt;=99,E8="Тариф не установлен",),"Тариф не установлен",IF(AND(B8&gt;=150,B8&lt;=200),E8*C8,IF(B8&gt;=251,G8*C8,IF(E8=0,"Тариф не установлен",))))</f>
        <v>#N/A</v>
      </c>
    </row>
  </sheetData>
  <mergeCells count="10">
    <mergeCell ref="I5:I7"/>
    <mergeCell ref="C5:C7"/>
    <mergeCell ref="B5:B7"/>
    <mergeCell ref="E8:F8"/>
    <mergeCell ref="A5:A7"/>
    <mergeCell ref="H5:H7"/>
    <mergeCell ref="D6:D7"/>
    <mergeCell ref="E7:F7"/>
    <mergeCell ref="D5:G5"/>
    <mergeCell ref="E6:G6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База!$D$2:$D$51</xm:f>
          </x14:formula1>
          <xm:sqref>A3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Z69"/>
  <sheetViews>
    <sheetView topLeftCell="D1" zoomScale="55" zoomScaleNormal="55" workbookViewId="0">
      <selection activeCell="D1" sqref="D1:D1048576"/>
    </sheetView>
  </sheetViews>
  <sheetFormatPr defaultRowHeight="18.75" x14ac:dyDescent="0.3"/>
  <cols>
    <col min="1" max="1" width="0" hidden="1" customWidth="1"/>
    <col min="2" max="2" width="0" style="70" hidden="1" customWidth="1"/>
    <col min="3" max="3" width="48.5703125" style="70" hidden="1" customWidth="1"/>
    <col min="4" max="4" width="41.7109375" style="142" customWidth="1"/>
    <col min="5" max="5" width="36.140625" style="70" customWidth="1"/>
    <col min="6" max="6" width="54.28515625" style="71" customWidth="1"/>
    <col min="7" max="8" width="36.140625" style="71" customWidth="1"/>
  </cols>
  <sheetData>
    <row r="1" spans="2:8" s="66" customFormat="1" ht="57.75" thickBot="1" x14ac:dyDescent="0.3">
      <c r="B1" s="70"/>
      <c r="C1" s="76" t="s">
        <v>70</v>
      </c>
      <c r="D1" s="137" t="s">
        <v>72</v>
      </c>
      <c r="E1" s="77" t="s">
        <v>71</v>
      </c>
      <c r="F1" s="78" t="s">
        <v>121</v>
      </c>
      <c r="G1" s="79" t="s">
        <v>5</v>
      </c>
      <c r="H1" s="79" t="s">
        <v>7</v>
      </c>
    </row>
    <row r="2" spans="2:8" s="83" customFormat="1" ht="19.5" thickBot="1" x14ac:dyDescent="0.3">
      <c r="B2" s="82">
        <v>1</v>
      </c>
      <c r="C2" s="96" t="s">
        <v>28</v>
      </c>
      <c r="D2" s="138" t="s">
        <v>79</v>
      </c>
      <c r="E2" s="112" t="s">
        <v>73</v>
      </c>
      <c r="F2" s="111" t="s">
        <v>123</v>
      </c>
      <c r="G2" s="111" t="s">
        <v>123</v>
      </c>
      <c r="H2" s="111" t="s">
        <v>123</v>
      </c>
    </row>
    <row r="3" spans="2:8" s="86" customFormat="1" ht="19.5" thickBot="1" x14ac:dyDescent="0.3">
      <c r="B3" s="87">
        <v>3</v>
      </c>
      <c r="C3" s="104" t="s">
        <v>29</v>
      </c>
      <c r="D3" s="139" t="s">
        <v>108</v>
      </c>
      <c r="E3" s="112" t="s">
        <v>73</v>
      </c>
      <c r="F3" s="111" t="s">
        <v>123</v>
      </c>
      <c r="G3" s="111" t="s">
        <v>123</v>
      </c>
      <c r="H3" s="111" t="s">
        <v>123</v>
      </c>
    </row>
    <row r="4" spans="2:8" s="88" customFormat="1" ht="19.5" thickBot="1" x14ac:dyDescent="0.3">
      <c r="B4" s="91">
        <v>4</v>
      </c>
      <c r="C4" s="94" t="s">
        <v>30</v>
      </c>
      <c r="D4" s="139" t="s">
        <v>11</v>
      </c>
      <c r="E4" s="112" t="s">
        <v>73</v>
      </c>
      <c r="F4" s="111" t="s">
        <v>123</v>
      </c>
      <c r="G4" s="111" t="s">
        <v>123</v>
      </c>
      <c r="H4" s="111" t="s">
        <v>123</v>
      </c>
    </row>
    <row r="5" spans="2:8" s="92" customFormat="1" ht="57" thickBot="1" x14ac:dyDescent="0.3">
      <c r="B5" s="82">
        <v>5</v>
      </c>
      <c r="C5" s="94" t="s">
        <v>31</v>
      </c>
      <c r="D5" s="139" t="s">
        <v>80</v>
      </c>
      <c r="E5" s="112" t="s">
        <v>73</v>
      </c>
      <c r="F5" s="111" t="s">
        <v>123</v>
      </c>
      <c r="G5" s="111" t="s">
        <v>123</v>
      </c>
      <c r="H5" s="111" t="s">
        <v>123</v>
      </c>
    </row>
    <row r="6" spans="2:8" s="84" customFormat="1" ht="19.5" thickBot="1" x14ac:dyDescent="0.3">
      <c r="B6" s="87">
        <v>7</v>
      </c>
      <c r="C6" s="95" t="s">
        <v>32</v>
      </c>
      <c r="D6" s="139" t="s">
        <v>81</v>
      </c>
      <c r="E6" s="112" t="s">
        <v>73</v>
      </c>
      <c r="F6" s="111" t="s">
        <v>123</v>
      </c>
      <c r="G6" s="111" t="s">
        <v>123</v>
      </c>
      <c r="H6" s="111" t="s">
        <v>123</v>
      </c>
    </row>
    <row r="7" spans="2:8" s="89" customFormat="1" ht="19.5" thickBot="1" x14ac:dyDescent="0.3">
      <c r="B7" s="91">
        <v>8</v>
      </c>
      <c r="C7" s="105"/>
      <c r="D7" s="139" t="s">
        <v>82</v>
      </c>
      <c r="E7" s="112" t="s">
        <v>73</v>
      </c>
      <c r="F7" s="111" t="s">
        <v>123</v>
      </c>
      <c r="G7" s="111" t="s">
        <v>123</v>
      </c>
      <c r="H7" s="111" t="s">
        <v>123</v>
      </c>
    </row>
    <row r="8" spans="2:8" s="90" customFormat="1" ht="19.5" thickBot="1" x14ac:dyDescent="0.3">
      <c r="B8" s="82">
        <v>9</v>
      </c>
      <c r="C8" s="106"/>
      <c r="D8" s="139" t="s">
        <v>109</v>
      </c>
      <c r="E8" s="112" t="s">
        <v>73</v>
      </c>
      <c r="F8" s="111" t="s">
        <v>123</v>
      </c>
      <c r="G8" s="111" t="s">
        <v>123</v>
      </c>
      <c r="H8" s="111" t="s">
        <v>123</v>
      </c>
    </row>
    <row r="9" spans="2:8" s="93" customFormat="1" ht="19.5" thickBot="1" x14ac:dyDescent="0.3">
      <c r="B9" s="87">
        <v>11</v>
      </c>
      <c r="C9" s="106"/>
      <c r="D9" s="139" t="s">
        <v>83</v>
      </c>
      <c r="E9" s="112" t="s">
        <v>73</v>
      </c>
      <c r="F9" s="111" t="s">
        <v>123</v>
      </c>
      <c r="G9" s="111" t="s">
        <v>123</v>
      </c>
      <c r="H9" s="111" t="s">
        <v>123</v>
      </c>
    </row>
    <row r="10" spans="2:8" s="84" customFormat="1" ht="38.25" thickBot="1" x14ac:dyDescent="0.3">
      <c r="B10" s="91">
        <v>12</v>
      </c>
      <c r="C10" s="107"/>
      <c r="D10" s="139" t="s">
        <v>110</v>
      </c>
      <c r="E10" s="112" t="s">
        <v>73</v>
      </c>
      <c r="F10" s="111" t="s">
        <v>123</v>
      </c>
      <c r="G10" s="111" t="s">
        <v>123</v>
      </c>
      <c r="H10" s="111" t="s">
        <v>123</v>
      </c>
    </row>
    <row r="11" spans="2:8" s="89" customFormat="1" ht="19.5" thickBot="1" x14ac:dyDescent="0.3">
      <c r="B11" s="85">
        <v>13</v>
      </c>
      <c r="C11" s="105"/>
      <c r="D11" s="140" t="s">
        <v>14</v>
      </c>
      <c r="E11" s="102" t="s">
        <v>73</v>
      </c>
      <c r="F11" s="43">
        <v>19033.330000000002</v>
      </c>
      <c r="G11" s="103" t="s">
        <v>123</v>
      </c>
      <c r="H11" s="103" t="s">
        <v>123</v>
      </c>
    </row>
    <row r="12" spans="2:8" s="90" customFormat="1" ht="19.5" thickBot="1" x14ac:dyDescent="0.3">
      <c r="B12" s="87">
        <v>15</v>
      </c>
      <c r="C12" s="106"/>
      <c r="D12" s="139" t="s">
        <v>84</v>
      </c>
      <c r="E12" s="112" t="s">
        <v>73</v>
      </c>
      <c r="F12" s="111" t="s">
        <v>123</v>
      </c>
      <c r="G12" s="111" t="s">
        <v>123</v>
      </c>
      <c r="H12" s="111" t="s">
        <v>123</v>
      </c>
    </row>
    <row r="13" spans="2:8" s="93" customFormat="1" ht="19.5" thickBot="1" x14ac:dyDescent="0.3">
      <c r="B13" s="91">
        <v>16</v>
      </c>
      <c r="C13" s="106"/>
      <c r="D13" s="139" t="s">
        <v>85</v>
      </c>
      <c r="E13" s="112" t="s">
        <v>73</v>
      </c>
      <c r="F13" s="111" t="s">
        <v>123</v>
      </c>
      <c r="G13" s="111" t="s">
        <v>123</v>
      </c>
      <c r="H13" s="111" t="s">
        <v>123</v>
      </c>
    </row>
    <row r="14" spans="2:8" s="84" customFormat="1" ht="19.5" thickBot="1" x14ac:dyDescent="0.3">
      <c r="B14" s="82">
        <v>17</v>
      </c>
      <c r="C14" s="107"/>
      <c r="D14" s="139" t="s">
        <v>86</v>
      </c>
      <c r="E14" s="112" t="s">
        <v>73</v>
      </c>
      <c r="F14" s="111" t="s">
        <v>123</v>
      </c>
      <c r="G14" s="111" t="s">
        <v>123</v>
      </c>
      <c r="H14" s="111" t="s">
        <v>123</v>
      </c>
    </row>
    <row r="15" spans="2:8" s="89" customFormat="1" ht="19.5" thickBot="1" x14ac:dyDescent="0.3">
      <c r="B15" s="87">
        <v>19</v>
      </c>
      <c r="C15" s="105"/>
      <c r="D15" s="139" t="s">
        <v>111</v>
      </c>
      <c r="E15" s="112" t="s">
        <v>73</v>
      </c>
      <c r="F15" s="111" t="s">
        <v>123</v>
      </c>
      <c r="G15" s="111" t="s">
        <v>123</v>
      </c>
      <c r="H15" s="111" t="s">
        <v>123</v>
      </c>
    </row>
    <row r="16" spans="2:8" s="90" customFormat="1" ht="19.5" thickBot="1" x14ac:dyDescent="0.3">
      <c r="B16" s="91">
        <v>20</v>
      </c>
      <c r="C16" s="106"/>
      <c r="D16" s="141" t="s">
        <v>15</v>
      </c>
      <c r="E16" s="112" t="s">
        <v>73</v>
      </c>
      <c r="F16" s="111" t="s">
        <v>123</v>
      </c>
      <c r="G16" s="111" t="s">
        <v>123</v>
      </c>
      <c r="H16" s="111" t="s">
        <v>123</v>
      </c>
    </row>
    <row r="17" spans="2:8" s="93" customFormat="1" ht="19.5" thickBot="1" x14ac:dyDescent="0.3">
      <c r="B17" s="82">
        <v>21</v>
      </c>
      <c r="C17" s="106"/>
      <c r="D17" s="139" t="s">
        <v>16</v>
      </c>
      <c r="E17" s="112" t="s">
        <v>73</v>
      </c>
      <c r="F17" s="111" t="s">
        <v>123</v>
      </c>
      <c r="G17" s="111" t="s">
        <v>123</v>
      </c>
      <c r="H17" s="111" t="s">
        <v>123</v>
      </c>
    </row>
    <row r="18" spans="2:8" s="84" customFormat="1" ht="38.25" thickBot="1" x14ac:dyDescent="0.3">
      <c r="B18" s="87">
        <v>23</v>
      </c>
      <c r="C18" s="108"/>
      <c r="D18" s="139" t="s">
        <v>87</v>
      </c>
      <c r="E18" s="113" t="s">
        <v>73</v>
      </c>
      <c r="F18" s="111" t="s">
        <v>123</v>
      </c>
      <c r="G18" s="111" t="s">
        <v>123</v>
      </c>
      <c r="H18" s="111" t="s">
        <v>123</v>
      </c>
    </row>
    <row r="19" spans="2:8" s="89" customFormat="1" ht="38.25" thickBot="1" x14ac:dyDescent="0.3">
      <c r="B19" s="91">
        <v>24</v>
      </c>
      <c r="C19" s="110"/>
      <c r="D19" s="139" t="s">
        <v>88</v>
      </c>
      <c r="E19" s="114" t="s">
        <v>73</v>
      </c>
      <c r="F19" s="111" t="s">
        <v>123</v>
      </c>
      <c r="G19" s="111" t="s">
        <v>123</v>
      </c>
      <c r="H19" s="111" t="s">
        <v>123</v>
      </c>
    </row>
    <row r="20" spans="2:8" s="90" customFormat="1" ht="38.25" thickBot="1" x14ac:dyDescent="0.3">
      <c r="B20" s="82">
        <v>25</v>
      </c>
      <c r="C20" s="110"/>
      <c r="D20" s="139" t="s">
        <v>17</v>
      </c>
      <c r="E20" s="114" t="s">
        <v>73</v>
      </c>
      <c r="F20" s="111" t="s">
        <v>123</v>
      </c>
      <c r="G20" s="111" t="s">
        <v>123</v>
      </c>
      <c r="H20" s="111" t="s">
        <v>123</v>
      </c>
    </row>
    <row r="21" spans="2:8" s="93" customFormat="1" ht="19.5" thickBot="1" x14ac:dyDescent="0.3">
      <c r="B21" s="87">
        <v>27</v>
      </c>
      <c r="C21" s="110"/>
      <c r="D21" s="139" t="s">
        <v>89</v>
      </c>
      <c r="E21" s="114" t="s">
        <v>73</v>
      </c>
      <c r="F21" s="111" t="s">
        <v>123</v>
      </c>
      <c r="G21" s="111" t="s">
        <v>123</v>
      </c>
      <c r="H21" s="111" t="s">
        <v>123</v>
      </c>
    </row>
    <row r="22" spans="2:8" s="84" customFormat="1" ht="15" customHeight="1" thickBot="1" x14ac:dyDescent="0.3">
      <c r="B22" s="91">
        <v>28</v>
      </c>
      <c r="C22" s="110"/>
      <c r="D22" s="139" t="s">
        <v>90</v>
      </c>
      <c r="E22" s="114" t="s">
        <v>73</v>
      </c>
      <c r="F22" s="111" t="s">
        <v>123</v>
      </c>
      <c r="G22" s="111" t="s">
        <v>123</v>
      </c>
      <c r="H22" s="111" t="s">
        <v>123</v>
      </c>
    </row>
    <row r="23" spans="2:8" s="89" customFormat="1" ht="15" customHeight="1" thickBot="1" x14ac:dyDescent="0.3">
      <c r="B23" s="82">
        <v>29</v>
      </c>
      <c r="C23" s="110"/>
      <c r="D23" s="139" t="s">
        <v>112</v>
      </c>
      <c r="E23" s="114" t="s">
        <v>73</v>
      </c>
      <c r="F23" s="111" t="s">
        <v>123</v>
      </c>
      <c r="G23" s="111" t="s">
        <v>123</v>
      </c>
      <c r="H23" s="111" t="s">
        <v>123</v>
      </c>
    </row>
    <row r="24" spans="2:8" s="90" customFormat="1" ht="15" customHeight="1" thickBot="1" x14ac:dyDescent="0.3">
      <c r="B24" s="87">
        <v>31</v>
      </c>
      <c r="C24" s="110"/>
      <c r="D24" s="139" t="s">
        <v>91</v>
      </c>
      <c r="E24" s="114" t="s">
        <v>73</v>
      </c>
      <c r="F24" s="111" t="s">
        <v>123</v>
      </c>
      <c r="G24" s="111" t="s">
        <v>123</v>
      </c>
      <c r="H24" s="111" t="s">
        <v>123</v>
      </c>
    </row>
    <row r="25" spans="2:8" s="93" customFormat="1" ht="38.25" thickBot="1" x14ac:dyDescent="0.3">
      <c r="B25" s="91">
        <v>32</v>
      </c>
      <c r="C25" s="110"/>
      <c r="D25" s="139" t="s">
        <v>113</v>
      </c>
      <c r="E25" s="114" t="s">
        <v>73</v>
      </c>
      <c r="F25" s="111" t="s">
        <v>123</v>
      </c>
      <c r="G25" s="111" t="s">
        <v>123</v>
      </c>
      <c r="H25" s="111" t="s">
        <v>123</v>
      </c>
    </row>
    <row r="26" spans="2:8" s="84" customFormat="1" ht="19.5" thickBot="1" x14ac:dyDescent="0.3">
      <c r="B26" s="82">
        <v>33</v>
      </c>
      <c r="C26" s="110"/>
      <c r="D26" s="139" t="s">
        <v>92</v>
      </c>
      <c r="E26" s="114" t="s">
        <v>73</v>
      </c>
      <c r="F26" s="111" t="s">
        <v>123</v>
      </c>
      <c r="G26" s="111" t="s">
        <v>123</v>
      </c>
      <c r="H26" s="111" t="s">
        <v>123</v>
      </c>
    </row>
    <row r="27" spans="2:8" s="89" customFormat="1" ht="19.5" thickBot="1" x14ac:dyDescent="0.3">
      <c r="B27" s="87">
        <v>35</v>
      </c>
      <c r="C27" s="110"/>
      <c r="D27" s="139" t="s">
        <v>19</v>
      </c>
      <c r="E27" s="114" t="s">
        <v>73</v>
      </c>
      <c r="F27" s="111" t="s">
        <v>123</v>
      </c>
      <c r="G27" s="111" t="s">
        <v>123</v>
      </c>
      <c r="H27" s="111" t="s">
        <v>123</v>
      </c>
    </row>
    <row r="28" spans="2:8" s="90" customFormat="1" ht="57" thickBot="1" x14ac:dyDescent="0.3">
      <c r="B28" s="91">
        <v>36</v>
      </c>
      <c r="C28" s="110"/>
      <c r="D28" s="139" t="s">
        <v>93</v>
      </c>
      <c r="E28" s="114" t="s">
        <v>73</v>
      </c>
      <c r="F28" s="111" t="s">
        <v>123</v>
      </c>
      <c r="G28" s="111" t="s">
        <v>123</v>
      </c>
      <c r="H28" s="111" t="s">
        <v>123</v>
      </c>
    </row>
    <row r="29" spans="2:8" s="93" customFormat="1" ht="38.25" thickBot="1" x14ac:dyDescent="0.3">
      <c r="B29" s="82">
        <v>37</v>
      </c>
      <c r="C29" s="110"/>
      <c r="D29" s="139" t="s">
        <v>94</v>
      </c>
      <c r="E29" s="114" t="s">
        <v>73</v>
      </c>
      <c r="F29" s="111" t="s">
        <v>123</v>
      </c>
      <c r="G29" s="111" t="s">
        <v>123</v>
      </c>
      <c r="H29" s="111" t="s">
        <v>123</v>
      </c>
    </row>
    <row r="30" spans="2:8" s="84" customFormat="1" ht="38.25" thickBot="1" x14ac:dyDescent="0.3">
      <c r="B30" s="87">
        <v>39</v>
      </c>
      <c r="C30" s="110"/>
      <c r="D30" s="139" t="s">
        <v>114</v>
      </c>
      <c r="E30" s="114" t="s">
        <v>73</v>
      </c>
      <c r="F30" s="111" t="s">
        <v>123</v>
      </c>
      <c r="G30" s="111" t="s">
        <v>123</v>
      </c>
      <c r="H30" s="111" t="s">
        <v>123</v>
      </c>
    </row>
    <row r="31" spans="2:8" s="89" customFormat="1" ht="19.5" thickBot="1" x14ac:dyDescent="0.3">
      <c r="B31" s="91">
        <v>40</v>
      </c>
      <c r="C31" s="110"/>
      <c r="D31" s="139" t="s">
        <v>115</v>
      </c>
      <c r="E31" s="114" t="s">
        <v>73</v>
      </c>
      <c r="F31" s="111" t="s">
        <v>123</v>
      </c>
      <c r="G31" s="111" t="s">
        <v>123</v>
      </c>
      <c r="H31" s="111" t="s">
        <v>123</v>
      </c>
    </row>
    <row r="32" spans="2:8" s="89" customFormat="1" ht="19.5" thickBot="1" x14ac:dyDescent="0.3">
      <c r="B32" s="85">
        <v>41</v>
      </c>
      <c r="C32" s="110"/>
      <c r="D32" s="140" t="s">
        <v>20</v>
      </c>
      <c r="E32" s="109" t="s">
        <v>73</v>
      </c>
      <c r="F32" s="115">
        <f>32277.14*1.2</f>
        <v>38732.567999999999</v>
      </c>
      <c r="G32" s="115">
        <f>5214.06*1.2</f>
        <v>6256.8720000000003</v>
      </c>
      <c r="H32" s="115">
        <f>6750.78*1.2</f>
        <v>8100.9359999999997</v>
      </c>
    </row>
    <row r="33" spans="2:8" s="93" customFormat="1" ht="38.25" thickBot="1" x14ac:dyDescent="0.3">
      <c r="B33" s="87">
        <v>43</v>
      </c>
      <c r="C33" s="110"/>
      <c r="D33" s="139" t="s">
        <v>95</v>
      </c>
      <c r="E33" s="114" t="s">
        <v>73</v>
      </c>
      <c r="F33" s="111" t="s">
        <v>123</v>
      </c>
      <c r="G33" s="111" t="s">
        <v>123</v>
      </c>
      <c r="H33" s="111" t="s">
        <v>123</v>
      </c>
    </row>
    <row r="34" spans="2:8" s="84" customFormat="1" ht="19.5" thickBot="1" x14ac:dyDescent="0.3">
      <c r="B34" s="91">
        <v>44</v>
      </c>
      <c r="C34" s="110"/>
      <c r="D34" s="139" t="s">
        <v>96</v>
      </c>
      <c r="E34" s="114" t="s">
        <v>73</v>
      </c>
      <c r="F34" s="111" t="s">
        <v>123</v>
      </c>
      <c r="G34" s="111" t="s">
        <v>123</v>
      </c>
      <c r="H34" s="111" t="s">
        <v>123</v>
      </c>
    </row>
    <row r="35" spans="2:8" s="89" customFormat="1" ht="18" customHeight="1" thickBot="1" x14ac:dyDescent="0.3">
      <c r="B35" s="82">
        <v>45</v>
      </c>
      <c r="C35" s="110"/>
      <c r="D35" s="139" t="s">
        <v>116</v>
      </c>
      <c r="E35" s="114" t="s">
        <v>73</v>
      </c>
      <c r="F35" s="111" t="s">
        <v>123</v>
      </c>
      <c r="G35" s="111" t="s">
        <v>123</v>
      </c>
      <c r="H35" s="111" t="s">
        <v>123</v>
      </c>
    </row>
    <row r="36" spans="2:8" s="89" customFormat="1" ht="38.25" thickBot="1" x14ac:dyDescent="0.3">
      <c r="B36" s="85">
        <v>47</v>
      </c>
      <c r="C36" s="110"/>
      <c r="D36" s="140" t="s">
        <v>117</v>
      </c>
      <c r="E36" s="109" t="s">
        <v>73</v>
      </c>
      <c r="F36" s="101">
        <v>10026.120000000001</v>
      </c>
      <c r="G36" s="103" t="s">
        <v>123</v>
      </c>
      <c r="H36" s="103" t="s">
        <v>123</v>
      </c>
    </row>
    <row r="37" spans="2:8" s="93" customFormat="1" ht="38.25" thickBot="1" x14ac:dyDescent="0.3">
      <c r="B37" s="91">
        <v>48</v>
      </c>
      <c r="C37" s="110"/>
      <c r="D37" s="139" t="s">
        <v>97</v>
      </c>
      <c r="E37" s="114" t="s">
        <v>73</v>
      </c>
      <c r="F37" s="111" t="s">
        <v>123</v>
      </c>
      <c r="G37" s="111" t="s">
        <v>123</v>
      </c>
      <c r="H37" s="111" t="s">
        <v>123</v>
      </c>
    </row>
    <row r="38" spans="2:8" s="84" customFormat="1" ht="38.25" thickBot="1" x14ac:dyDescent="0.3">
      <c r="B38" s="82">
        <v>49</v>
      </c>
      <c r="C38" s="110"/>
      <c r="D38" s="139" t="s">
        <v>98</v>
      </c>
      <c r="E38" s="114" t="s">
        <v>73</v>
      </c>
      <c r="F38" s="111" t="s">
        <v>123</v>
      </c>
      <c r="G38" s="111" t="s">
        <v>123</v>
      </c>
      <c r="H38" s="111" t="s">
        <v>123</v>
      </c>
    </row>
    <row r="39" spans="2:8" s="89" customFormat="1" ht="57" thickBot="1" x14ac:dyDescent="0.3">
      <c r="B39" s="87">
        <v>51</v>
      </c>
      <c r="C39" s="110"/>
      <c r="D39" s="139" t="s">
        <v>99</v>
      </c>
      <c r="E39" s="114" t="s">
        <v>73</v>
      </c>
      <c r="F39" s="111" t="s">
        <v>123</v>
      </c>
      <c r="G39" s="111" t="s">
        <v>123</v>
      </c>
      <c r="H39" s="111" t="s">
        <v>123</v>
      </c>
    </row>
    <row r="40" spans="2:8" s="90" customFormat="1" ht="19.5" thickBot="1" x14ac:dyDescent="0.3">
      <c r="B40" s="91">
        <v>52</v>
      </c>
      <c r="C40" s="110"/>
      <c r="D40" s="139" t="s">
        <v>100</v>
      </c>
      <c r="E40" s="114" t="s">
        <v>73</v>
      </c>
      <c r="F40" s="111" t="s">
        <v>123</v>
      </c>
      <c r="G40" s="111" t="s">
        <v>123</v>
      </c>
      <c r="H40" s="111" t="s">
        <v>123</v>
      </c>
    </row>
    <row r="41" spans="2:8" s="93" customFormat="1" ht="19.5" thickBot="1" x14ac:dyDescent="0.3">
      <c r="B41" s="82">
        <v>53</v>
      </c>
      <c r="C41" s="110"/>
      <c r="D41" s="139" t="s">
        <v>101</v>
      </c>
      <c r="E41" s="114" t="s">
        <v>73</v>
      </c>
      <c r="F41" s="111" t="s">
        <v>123</v>
      </c>
      <c r="G41" s="111" t="s">
        <v>123</v>
      </c>
      <c r="H41" s="111" t="s">
        <v>123</v>
      </c>
    </row>
    <row r="42" spans="2:8" s="84" customFormat="1" ht="38.25" thickBot="1" x14ac:dyDescent="0.3">
      <c r="B42" s="87">
        <v>55</v>
      </c>
      <c r="C42" s="110"/>
      <c r="D42" s="139" t="s">
        <v>118</v>
      </c>
      <c r="E42" s="114" t="s">
        <v>73</v>
      </c>
      <c r="F42" s="111" t="s">
        <v>123</v>
      </c>
      <c r="G42" s="111" t="s">
        <v>123</v>
      </c>
      <c r="H42" s="111" t="s">
        <v>123</v>
      </c>
    </row>
    <row r="43" spans="2:8" s="89" customFormat="1" ht="19.5" thickBot="1" x14ac:dyDescent="0.3">
      <c r="B43" s="91">
        <v>56</v>
      </c>
      <c r="C43" s="110"/>
      <c r="D43" s="139" t="s">
        <v>102</v>
      </c>
      <c r="E43" s="114" t="s">
        <v>73</v>
      </c>
      <c r="F43" s="111" t="s">
        <v>123</v>
      </c>
      <c r="G43" s="111" t="s">
        <v>123</v>
      </c>
      <c r="H43" s="111" t="s">
        <v>123</v>
      </c>
    </row>
    <row r="44" spans="2:8" s="90" customFormat="1" ht="38.25" thickBot="1" x14ac:dyDescent="0.3">
      <c r="B44" s="82">
        <v>57</v>
      </c>
      <c r="C44" s="110"/>
      <c r="D44" s="139" t="s">
        <v>103</v>
      </c>
      <c r="E44" s="114" t="s">
        <v>73</v>
      </c>
      <c r="F44" s="111" t="s">
        <v>123</v>
      </c>
      <c r="G44" s="111" t="s">
        <v>123</v>
      </c>
      <c r="H44" s="111" t="s">
        <v>123</v>
      </c>
    </row>
    <row r="45" spans="2:8" s="93" customFormat="1" ht="19.5" thickBot="1" x14ac:dyDescent="0.3">
      <c r="B45" s="87">
        <v>59</v>
      </c>
      <c r="C45" s="110"/>
      <c r="D45" s="139" t="s">
        <v>119</v>
      </c>
      <c r="E45" s="114" t="s">
        <v>73</v>
      </c>
      <c r="F45" s="111" t="s">
        <v>123</v>
      </c>
      <c r="G45" s="111" t="s">
        <v>123</v>
      </c>
      <c r="H45" s="111" t="s">
        <v>123</v>
      </c>
    </row>
    <row r="46" spans="2:8" s="84" customFormat="1" ht="19.5" thickBot="1" x14ac:dyDescent="0.3">
      <c r="B46" s="91">
        <v>60</v>
      </c>
      <c r="C46" s="110"/>
      <c r="D46" s="139" t="s">
        <v>104</v>
      </c>
      <c r="E46" s="114" t="s">
        <v>73</v>
      </c>
      <c r="F46" s="111" t="s">
        <v>123</v>
      </c>
      <c r="G46" s="111" t="s">
        <v>123</v>
      </c>
      <c r="H46" s="111" t="s">
        <v>123</v>
      </c>
    </row>
    <row r="47" spans="2:8" s="89" customFormat="1" ht="19.5" thickBot="1" x14ac:dyDescent="0.3">
      <c r="B47" s="82">
        <v>61</v>
      </c>
      <c r="C47" s="110"/>
      <c r="D47" s="139" t="s">
        <v>23</v>
      </c>
      <c r="E47" s="114" t="s">
        <v>73</v>
      </c>
      <c r="F47" s="111" t="s">
        <v>123</v>
      </c>
      <c r="G47" s="111" t="s">
        <v>123</v>
      </c>
      <c r="H47" s="111" t="s">
        <v>123</v>
      </c>
    </row>
    <row r="48" spans="2:8" s="90" customFormat="1" ht="38.25" thickBot="1" x14ac:dyDescent="0.3">
      <c r="B48" s="87">
        <v>63</v>
      </c>
      <c r="C48" s="110"/>
      <c r="D48" s="139" t="s">
        <v>105</v>
      </c>
      <c r="E48" s="114" t="s">
        <v>73</v>
      </c>
      <c r="F48" s="111" t="s">
        <v>123</v>
      </c>
      <c r="G48" s="111" t="s">
        <v>123</v>
      </c>
      <c r="H48" s="111" t="s">
        <v>123</v>
      </c>
    </row>
    <row r="49" spans="2:78" s="89" customFormat="1" ht="19.5" thickBot="1" x14ac:dyDescent="0.3">
      <c r="B49" s="85">
        <v>64</v>
      </c>
      <c r="C49" s="110"/>
      <c r="D49" s="140" t="s">
        <v>120</v>
      </c>
      <c r="E49" s="109" t="s">
        <v>73</v>
      </c>
      <c r="F49" s="101">
        <v>5043.1499999999996</v>
      </c>
      <c r="G49" s="103" t="s">
        <v>123</v>
      </c>
      <c r="H49" s="103" t="s">
        <v>123</v>
      </c>
    </row>
    <row r="50" spans="2:78" s="84" customFormat="1" ht="19.5" thickBot="1" x14ac:dyDescent="0.3">
      <c r="B50" s="82">
        <v>65</v>
      </c>
      <c r="C50" s="110"/>
      <c r="D50" s="141" t="s">
        <v>106</v>
      </c>
      <c r="E50" s="114" t="s">
        <v>73</v>
      </c>
      <c r="F50" s="111" t="s">
        <v>123</v>
      </c>
      <c r="G50" s="111" t="s">
        <v>123</v>
      </c>
      <c r="H50" s="111" t="s">
        <v>123</v>
      </c>
    </row>
    <row r="51" spans="2:78" s="89" customFormat="1" ht="19.5" thickBot="1" x14ac:dyDescent="0.3">
      <c r="B51" s="87">
        <v>67</v>
      </c>
      <c r="C51" s="110"/>
      <c r="D51" s="139" t="s">
        <v>107</v>
      </c>
      <c r="E51" s="114" t="s">
        <v>73</v>
      </c>
      <c r="F51" s="111" t="s">
        <v>123</v>
      </c>
      <c r="G51" s="111" t="s">
        <v>123</v>
      </c>
      <c r="H51" s="111" t="s">
        <v>123</v>
      </c>
    </row>
    <row r="52" spans="2:78" s="93" customFormat="1" x14ac:dyDescent="0.3">
      <c r="B52" s="85">
        <v>2</v>
      </c>
      <c r="C52" s="110"/>
      <c r="D52" s="142"/>
      <c r="E52" s="70"/>
      <c r="F52" s="71"/>
      <c r="G52" s="71"/>
      <c r="H52" s="71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</row>
    <row r="53" spans="2:78" s="84" customFormat="1" x14ac:dyDescent="0.3">
      <c r="B53" s="85">
        <v>6</v>
      </c>
      <c r="C53" s="110"/>
      <c r="D53" s="142"/>
      <c r="E53" s="70"/>
      <c r="F53" s="71"/>
      <c r="G53" s="71"/>
      <c r="H53" s="71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</row>
    <row r="54" spans="2:78" s="89" customFormat="1" x14ac:dyDescent="0.3">
      <c r="B54" s="85">
        <v>10</v>
      </c>
      <c r="C54" s="110"/>
      <c r="D54" s="142"/>
      <c r="E54" s="70"/>
      <c r="F54" s="71"/>
      <c r="G54" s="71"/>
      <c r="H54" s="71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</row>
    <row r="55" spans="2:78" s="90" customFormat="1" x14ac:dyDescent="0.3">
      <c r="B55" s="85">
        <v>14</v>
      </c>
      <c r="C55" s="110"/>
      <c r="D55" s="142"/>
      <c r="E55" s="70"/>
      <c r="F55" s="71"/>
      <c r="G55" s="71"/>
      <c r="H55" s="71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</row>
    <row r="56" spans="2:78" s="93" customFormat="1" x14ac:dyDescent="0.3">
      <c r="B56" s="85">
        <v>18</v>
      </c>
      <c r="C56" s="110"/>
      <c r="D56" s="142"/>
      <c r="E56" s="70"/>
      <c r="F56" s="71"/>
      <c r="G56" s="71"/>
      <c r="H56" s="71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</row>
    <row r="57" spans="2:78" s="84" customFormat="1" x14ac:dyDescent="0.3">
      <c r="B57" s="85">
        <v>22</v>
      </c>
      <c r="C57" s="110"/>
      <c r="D57" s="142"/>
      <c r="E57" s="70"/>
      <c r="F57" s="71"/>
      <c r="G57" s="71"/>
      <c r="H57" s="71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</row>
    <row r="58" spans="2:78" s="89" customFormat="1" x14ac:dyDescent="0.3">
      <c r="B58" s="85">
        <v>26</v>
      </c>
      <c r="C58" s="110"/>
      <c r="D58" s="142"/>
      <c r="E58" s="70"/>
      <c r="F58" s="71"/>
      <c r="G58" s="71"/>
      <c r="H58" s="71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</row>
    <row r="59" spans="2:78" s="90" customFormat="1" x14ac:dyDescent="0.3">
      <c r="B59" s="85">
        <v>30</v>
      </c>
      <c r="C59" s="110"/>
      <c r="D59" s="142"/>
      <c r="E59" s="70"/>
      <c r="F59" s="71"/>
      <c r="G59" s="71"/>
      <c r="H59" s="71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</row>
    <row r="60" spans="2:78" s="93" customFormat="1" x14ac:dyDescent="0.3">
      <c r="B60" s="85">
        <v>34</v>
      </c>
      <c r="C60" s="110"/>
      <c r="D60" s="142"/>
      <c r="E60" s="70"/>
      <c r="F60" s="71"/>
      <c r="G60" s="71"/>
      <c r="H60" s="71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</row>
    <row r="61" spans="2:78" s="84" customFormat="1" x14ac:dyDescent="0.3">
      <c r="B61" s="85">
        <v>38</v>
      </c>
      <c r="C61" s="110"/>
      <c r="D61" s="142"/>
      <c r="E61" s="70"/>
      <c r="F61" s="71"/>
      <c r="G61" s="71"/>
      <c r="H61" s="7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</row>
    <row r="62" spans="2:78" s="89" customFormat="1" x14ac:dyDescent="0.3">
      <c r="B62" s="85">
        <v>42</v>
      </c>
      <c r="C62" s="110"/>
      <c r="D62" s="142"/>
      <c r="E62" s="70"/>
      <c r="F62" s="71"/>
      <c r="G62" s="71"/>
      <c r="H62" s="71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</row>
    <row r="63" spans="2:78" s="90" customFormat="1" x14ac:dyDescent="0.3">
      <c r="B63" s="85">
        <v>46</v>
      </c>
      <c r="C63" s="110"/>
      <c r="D63" s="142"/>
      <c r="E63" s="70"/>
      <c r="F63" s="71"/>
      <c r="G63" s="71"/>
      <c r="H63" s="71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</row>
    <row r="64" spans="2:78" s="93" customFormat="1" x14ac:dyDescent="0.3">
      <c r="B64" s="85">
        <v>50</v>
      </c>
      <c r="C64" s="110"/>
      <c r="D64" s="142"/>
      <c r="E64" s="70"/>
      <c r="F64" s="71"/>
      <c r="G64" s="71"/>
      <c r="H64" s="71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</row>
    <row r="65" spans="2:78" s="84" customFormat="1" x14ac:dyDescent="0.3">
      <c r="B65" s="85">
        <v>54</v>
      </c>
      <c r="C65" s="110"/>
      <c r="D65" s="142"/>
      <c r="E65" s="70"/>
      <c r="F65" s="71"/>
      <c r="G65" s="71"/>
      <c r="H65" s="71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</row>
    <row r="66" spans="2:78" s="89" customFormat="1" x14ac:dyDescent="0.3">
      <c r="B66" s="85">
        <v>58</v>
      </c>
      <c r="C66" s="110"/>
      <c r="D66" s="142"/>
      <c r="E66" s="70"/>
      <c r="F66" s="71"/>
      <c r="G66" s="71"/>
      <c r="H66" s="71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</row>
    <row r="67" spans="2:78" s="90" customFormat="1" x14ac:dyDescent="0.3">
      <c r="B67" s="85">
        <v>62</v>
      </c>
      <c r="C67" s="110"/>
      <c r="D67" s="142"/>
      <c r="E67" s="70"/>
      <c r="F67" s="71"/>
      <c r="G67" s="71"/>
      <c r="H67" s="71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</row>
    <row r="68" spans="2:78" s="93" customFormat="1" x14ac:dyDescent="0.3">
      <c r="B68" s="85">
        <v>66</v>
      </c>
      <c r="C68" s="110"/>
      <c r="D68" s="142"/>
      <c r="E68" s="70"/>
      <c r="F68" s="71"/>
      <c r="G68" s="71"/>
      <c r="H68" s="71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</row>
    <row r="69" spans="2:78" x14ac:dyDescent="0.3">
      <c r="B69" s="70">
        <f>B68/4</f>
        <v>16.5</v>
      </c>
      <c r="C69" s="110"/>
    </row>
  </sheetData>
  <autoFilter ref="B1:H71">
    <sortState ref="B2:K70">
      <sortCondition descending="1" ref="E1:E70"/>
    </sortState>
  </autoFilter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zoomScale="55" zoomScaleNormal="55" workbookViewId="0">
      <selection activeCell="N26" sqref="N26"/>
    </sheetView>
  </sheetViews>
  <sheetFormatPr defaultRowHeight="15.75" x14ac:dyDescent="0.25"/>
  <cols>
    <col min="1" max="1" width="33.7109375" style="67" customWidth="1"/>
    <col min="2" max="2" width="39.85546875" style="65" customWidth="1"/>
    <col min="3" max="3" width="32.5703125" style="65" customWidth="1"/>
    <col min="4" max="8" width="20.5703125" style="65" customWidth="1"/>
    <col min="9" max="9" width="60.85546875" style="65" customWidth="1"/>
    <col min="14" max="14" width="43.140625" customWidth="1"/>
  </cols>
  <sheetData>
    <row r="1" spans="1:14" ht="47.25" x14ac:dyDescent="0.25">
      <c r="B1" s="20" t="s">
        <v>25</v>
      </c>
      <c r="C1" s="20" t="s">
        <v>26</v>
      </c>
      <c r="D1" s="20" t="s">
        <v>27</v>
      </c>
      <c r="E1" s="21" t="s">
        <v>4</v>
      </c>
      <c r="F1" s="21" t="s">
        <v>5</v>
      </c>
      <c r="G1" s="21" t="s">
        <v>6</v>
      </c>
      <c r="H1" s="21" t="s">
        <v>7</v>
      </c>
      <c r="I1" s="21" t="s">
        <v>3</v>
      </c>
      <c r="N1" t="s">
        <v>68</v>
      </c>
    </row>
    <row r="2" spans="1:14" ht="31.5" x14ac:dyDescent="0.25">
      <c r="A2" s="67">
        <v>1</v>
      </c>
      <c r="B2" s="72" t="s">
        <v>28</v>
      </c>
      <c r="C2" s="72" t="s">
        <v>8</v>
      </c>
      <c r="D2" s="73">
        <v>3984.2</v>
      </c>
      <c r="E2" s="74"/>
      <c r="F2" s="74"/>
      <c r="G2" s="74"/>
      <c r="H2" s="74"/>
      <c r="I2" s="75"/>
      <c r="N2" s="4" t="s">
        <v>8</v>
      </c>
    </row>
    <row r="3" spans="1:14" x14ac:dyDescent="0.25">
      <c r="A3" s="67">
        <v>2</v>
      </c>
      <c r="B3" s="72" t="s">
        <v>29</v>
      </c>
      <c r="C3" s="72" t="s">
        <v>9</v>
      </c>
      <c r="D3" s="75">
        <v>3181.33</v>
      </c>
      <c r="E3" s="22"/>
      <c r="F3" s="22"/>
      <c r="G3" s="22"/>
      <c r="H3" s="22"/>
      <c r="I3" s="22"/>
      <c r="N3" s="5" t="s">
        <v>9</v>
      </c>
    </row>
    <row r="4" spans="1:14" x14ac:dyDescent="0.25">
      <c r="A4" s="67">
        <v>3</v>
      </c>
      <c r="B4" s="72" t="s">
        <v>30</v>
      </c>
      <c r="C4" s="72" t="s">
        <v>10</v>
      </c>
      <c r="D4" s="75">
        <v>8170.79</v>
      </c>
      <c r="E4" s="23"/>
      <c r="F4" s="23"/>
      <c r="G4" s="23"/>
      <c r="H4" s="23"/>
      <c r="I4" s="23"/>
      <c r="N4" s="6" t="s">
        <v>10</v>
      </c>
    </row>
    <row r="5" spans="1:14" x14ac:dyDescent="0.25">
      <c r="A5" s="67">
        <v>4</v>
      </c>
      <c r="B5" s="24" t="s">
        <v>31</v>
      </c>
      <c r="C5" s="7" t="s">
        <v>11</v>
      </c>
      <c r="D5" s="25">
        <v>4473.1000000000004</v>
      </c>
      <c r="E5" s="26"/>
      <c r="F5" s="26"/>
      <c r="G5" s="26"/>
      <c r="H5" s="26"/>
      <c r="I5" s="26"/>
      <c r="N5" s="7" t="s">
        <v>11</v>
      </c>
    </row>
    <row r="6" spans="1:14" x14ac:dyDescent="0.25">
      <c r="A6" s="67">
        <v>5</v>
      </c>
      <c r="B6" s="27" t="s">
        <v>32</v>
      </c>
      <c r="C6" s="8" t="s">
        <v>12</v>
      </c>
      <c r="D6" s="28">
        <v>3167.09</v>
      </c>
      <c r="E6" s="29"/>
      <c r="F6" s="29"/>
      <c r="G6" s="29"/>
      <c r="H6" s="29"/>
      <c r="I6" s="29"/>
      <c r="N6" s="8" t="s">
        <v>12</v>
      </c>
    </row>
    <row r="7" spans="1:14" x14ac:dyDescent="0.25">
      <c r="A7" s="67">
        <v>6</v>
      </c>
      <c r="B7" s="30" t="s">
        <v>33</v>
      </c>
      <c r="C7" s="132" t="s">
        <v>13</v>
      </c>
      <c r="D7" s="135">
        <v>5690.44</v>
      </c>
      <c r="E7" s="31"/>
      <c r="F7" s="31"/>
      <c r="G7" s="31"/>
      <c r="H7" s="31"/>
      <c r="I7" s="31"/>
      <c r="N7" s="69" t="s">
        <v>13</v>
      </c>
    </row>
    <row r="8" spans="1:14" ht="47.25" x14ac:dyDescent="0.25">
      <c r="A8" s="67">
        <v>7</v>
      </c>
      <c r="B8" s="30" t="s">
        <v>34</v>
      </c>
      <c r="C8" s="133"/>
      <c r="D8" s="136"/>
      <c r="E8" s="31"/>
      <c r="F8" s="31"/>
      <c r="G8" s="31"/>
      <c r="H8" s="31"/>
      <c r="I8" s="31"/>
      <c r="N8" s="19" t="s">
        <v>14</v>
      </c>
    </row>
    <row r="9" spans="1:14" ht="31.5" x14ac:dyDescent="0.25">
      <c r="A9" s="67">
        <v>8</v>
      </c>
      <c r="B9" s="30" t="s">
        <v>35</v>
      </c>
      <c r="C9" s="134"/>
      <c r="D9" s="32"/>
      <c r="E9" s="31"/>
      <c r="F9" s="31"/>
      <c r="G9" s="31"/>
      <c r="H9" s="31"/>
      <c r="I9" s="31"/>
      <c r="N9" s="9" t="s">
        <v>15</v>
      </c>
    </row>
    <row r="10" spans="1:14" x14ac:dyDescent="0.25">
      <c r="A10" s="67">
        <v>9</v>
      </c>
      <c r="B10" s="33" t="s">
        <v>36</v>
      </c>
      <c r="C10" s="68" t="s">
        <v>14</v>
      </c>
      <c r="D10" s="34"/>
      <c r="E10" s="35"/>
      <c r="F10" s="35"/>
      <c r="G10" s="35"/>
      <c r="H10" s="35"/>
      <c r="I10" s="35"/>
      <c r="N10" s="10" t="s">
        <v>16</v>
      </c>
    </row>
    <row r="11" spans="1:14" x14ac:dyDescent="0.25">
      <c r="A11" s="67">
        <v>9</v>
      </c>
      <c r="B11" s="33" t="s">
        <v>37</v>
      </c>
      <c r="C11" s="68" t="s">
        <v>14</v>
      </c>
      <c r="D11" s="35">
        <v>14173.69</v>
      </c>
      <c r="E11" s="35"/>
      <c r="F11" s="35"/>
      <c r="G11" s="35"/>
      <c r="H11" s="35"/>
      <c r="I11" s="35"/>
      <c r="N11" s="11" t="s">
        <v>17</v>
      </c>
    </row>
    <row r="12" spans="1:14" ht="31.5" x14ac:dyDescent="0.25">
      <c r="A12" s="67">
        <v>9</v>
      </c>
      <c r="B12" s="33" t="s">
        <v>38</v>
      </c>
      <c r="C12" s="68" t="s">
        <v>14</v>
      </c>
      <c r="D12" s="35">
        <v>14173.69</v>
      </c>
      <c r="E12" s="35"/>
      <c r="F12" s="35"/>
      <c r="G12" s="35"/>
      <c r="H12" s="35"/>
      <c r="I12" s="35"/>
      <c r="N12" s="12" t="s">
        <v>18</v>
      </c>
    </row>
    <row r="13" spans="1:14" x14ac:dyDescent="0.25">
      <c r="A13" s="67">
        <v>9</v>
      </c>
      <c r="B13" s="33" t="s">
        <v>39</v>
      </c>
      <c r="C13" s="68" t="s">
        <v>14</v>
      </c>
      <c r="D13" s="35">
        <v>14173.69</v>
      </c>
      <c r="E13" s="35"/>
      <c r="F13" s="35"/>
      <c r="G13" s="35"/>
      <c r="H13" s="35"/>
      <c r="I13" s="35"/>
      <c r="N13" s="13" t="s">
        <v>19</v>
      </c>
    </row>
    <row r="14" spans="1:14" x14ac:dyDescent="0.25">
      <c r="A14" s="67">
        <v>9</v>
      </c>
      <c r="B14" s="33" t="s">
        <v>40</v>
      </c>
      <c r="C14" s="68" t="s">
        <v>14</v>
      </c>
      <c r="D14" s="35">
        <v>14173.69</v>
      </c>
      <c r="E14" s="35"/>
      <c r="F14" s="35"/>
      <c r="G14" s="35"/>
      <c r="H14" s="35"/>
      <c r="I14" s="35"/>
      <c r="N14" s="14" t="s">
        <v>20</v>
      </c>
    </row>
    <row r="15" spans="1:14" x14ac:dyDescent="0.25">
      <c r="A15" s="67">
        <v>9</v>
      </c>
      <c r="B15" s="33" t="s">
        <v>41</v>
      </c>
      <c r="C15" s="68" t="s">
        <v>14</v>
      </c>
      <c r="D15" s="35">
        <v>14173.69</v>
      </c>
      <c r="E15" s="35"/>
      <c r="F15" s="35"/>
      <c r="G15" s="35"/>
      <c r="H15" s="35"/>
      <c r="I15" s="35"/>
      <c r="N15" s="15" t="s">
        <v>21</v>
      </c>
    </row>
    <row r="16" spans="1:14" ht="31.5" x14ac:dyDescent="0.25">
      <c r="A16" s="67">
        <v>9</v>
      </c>
      <c r="B16" s="33" t="s">
        <v>42</v>
      </c>
      <c r="C16" s="68" t="s">
        <v>14</v>
      </c>
      <c r="D16" s="35">
        <v>14173.69</v>
      </c>
      <c r="E16" s="35"/>
      <c r="F16" s="35"/>
      <c r="G16" s="35"/>
      <c r="H16" s="35"/>
      <c r="I16" s="35"/>
      <c r="N16" s="16" t="s">
        <v>22</v>
      </c>
    </row>
    <row r="17" spans="1:14" ht="31.5" x14ac:dyDescent="0.25">
      <c r="A17" s="67">
        <v>9</v>
      </c>
      <c r="B17" s="33" t="s">
        <v>43</v>
      </c>
      <c r="C17" s="68" t="s">
        <v>14</v>
      </c>
      <c r="D17" s="35">
        <v>14173.69</v>
      </c>
      <c r="E17" s="35"/>
      <c r="F17" s="35"/>
      <c r="G17" s="35"/>
      <c r="H17" s="35"/>
      <c r="I17" s="35"/>
      <c r="N17" s="17" t="s">
        <v>23</v>
      </c>
    </row>
    <row r="18" spans="1:14" x14ac:dyDescent="0.25">
      <c r="A18" s="67">
        <v>9</v>
      </c>
      <c r="B18" s="33" t="s">
        <v>44</v>
      </c>
      <c r="C18" s="68" t="s">
        <v>14</v>
      </c>
      <c r="D18" s="35">
        <v>14173.69</v>
      </c>
      <c r="E18" s="35"/>
      <c r="F18" s="35"/>
      <c r="G18" s="35"/>
      <c r="H18" s="35"/>
      <c r="I18" s="35"/>
      <c r="N18" s="18" t="s">
        <v>24</v>
      </c>
    </row>
    <row r="19" spans="1:14" x14ac:dyDescent="0.25">
      <c r="A19" s="67">
        <v>9</v>
      </c>
      <c r="B19" s="33" t="s">
        <v>45</v>
      </c>
      <c r="C19" s="68" t="s">
        <v>14</v>
      </c>
      <c r="D19" s="35">
        <v>14173.69</v>
      </c>
      <c r="E19" s="35"/>
      <c r="F19" s="35"/>
      <c r="G19" s="35"/>
      <c r="H19" s="35"/>
      <c r="I19" s="35"/>
    </row>
    <row r="20" spans="1:14" ht="31.5" x14ac:dyDescent="0.25">
      <c r="A20" s="67">
        <v>9</v>
      </c>
      <c r="B20" s="33" t="s">
        <v>46</v>
      </c>
      <c r="C20" s="68" t="s">
        <v>14</v>
      </c>
      <c r="D20" s="35">
        <v>14173.69</v>
      </c>
      <c r="E20" s="35"/>
      <c r="F20" s="35"/>
      <c r="G20" s="35"/>
      <c r="H20" s="35"/>
      <c r="I20" s="35"/>
    </row>
    <row r="21" spans="1:14" x14ac:dyDescent="0.25">
      <c r="A21" s="67">
        <v>9</v>
      </c>
      <c r="B21" s="33" t="s">
        <v>47</v>
      </c>
      <c r="C21" s="68" t="s">
        <v>14</v>
      </c>
      <c r="D21" s="35">
        <v>14173.69</v>
      </c>
      <c r="E21" s="35"/>
      <c r="F21" s="35"/>
      <c r="G21" s="35"/>
      <c r="H21" s="35"/>
      <c r="I21" s="35"/>
    </row>
    <row r="22" spans="1:14" x14ac:dyDescent="0.25">
      <c r="A22" s="67">
        <v>9</v>
      </c>
      <c r="B22" s="33" t="s">
        <v>48</v>
      </c>
      <c r="C22" s="68" t="s">
        <v>14</v>
      </c>
      <c r="D22" s="35">
        <v>14173.69</v>
      </c>
      <c r="E22" s="35"/>
      <c r="F22" s="35"/>
      <c r="G22" s="35"/>
      <c r="H22" s="35"/>
      <c r="I22" s="35"/>
    </row>
    <row r="23" spans="1:14" x14ac:dyDescent="0.25">
      <c r="A23" s="67">
        <v>9</v>
      </c>
      <c r="B23" s="33" t="s">
        <v>49</v>
      </c>
      <c r="C23" s="68" t="s">
        <v>14</v>
      </c>
      <c r="D23" s="35">
        <v>14173.69</v>
      </c>
      <c r="E23" s="35"/>
      <c r="F23" s="35"/>
      <c r="G23" s="35"/>
      <c r="H23" s="35"/>
      <c r="I23" s="35"/>
    </row>
    <row r="24" spans="1:14" x14ac:dyDescent="0.25">
      <c r="A24" s="67">
        <v>9</v>
      </c>
      <c r="B24" s="33" t="s">
        <v>50</v>
      </c>
      <c r="C24" s="68" t="s">
        <v>14</v>
      </c>
      <c r="D24" s="35">
        <v>14173.69</v>
      </c>
      <c r="E24" s="35"/>
      <c r="F24" s="35"/>
      <c r="G24" s="35"/>
      <c r="H24" s="35"/>
      <c r="I24" s="35"/>
    </row>
    <row r="25" spans="1:14" x14ac:dyDescent="0.25">
      <c r="A25" s="67">
        <v>9</v>
      </c>
      <c r="B25" s="33" t="s">
        <v>51</v>
      </c>
      <c r="C25" s="68" t="s">
        <v>14</v>
      </c>
      <c r="D25" s="35">
        <v>14173.69</v>
      </c>
      <c r="E25" s="35"/>
      <c r="F25" s="35"/>
      <c r="G25" s="35"/>
      <c r="H25" s="35"/>
      <c r="I25" s="35"/>
    </row>
    <row r="26" spans="1:14" x14ac:dyDescent="0.25">
      <c r="A26" s="67">
        <v>9</v>
      </c>
      <c r="B26" s="33" t="s">
        <v>52</v>
      </c>
      <c r="C26" s="68" t="s">
        <v>14</v>
      </c>
      <c r="D26" s="35">
        <v>14173.69</v>
      </c>
      <c r="E26" s="35"/>
      <c r="F26" s="35"/>
      <c r="G26" s="35"/>
      <c r="H26" s="35"/>
      <c r="I26" s="35"/>
    </row>
    <row r="27" spans="1:14" x14ac:dyDescent="0.25">
      <c r="A27" s="67">
        <v>9</v>
      </c>
      <c r="B27" s="33" t="s">
        <v>53</v>
      </c>
      <c r="C27" s="68" t="s">
        <v>14</v>
      </c>
      <c r="D27" s="35">
        <v>14173.69</v>
      </c>
      <c r="E27" s="35"/>
      <c r="F27" s="35"/>
      <c r="G27" s="35"/>
      <c r="H27" s="35"/>
      <c r="I27" s="35"/>
    </row>
    <row r="28" spans="1:14" x14ac:dyDescent="0.25">
      <c r="A28" s="67">
        <v>9</v>
      </c>
      <c r="B28" s="33" t="s">
        <v>54</v>
      </c>
      <c r="C28" s="68" t="s">
        <v>14</v>
      </c>
      <c r="D28" s="35">
        <v>14173.69</v>
      </c>
      <c r="E28" s="35"/>
      <c r="F28" s="35"/>
      <c r="G28" s="35"/>
      <c r="H28" s="35"/>
      <c r="I28" s="35"/>
    </row>
    <row r="29" spans="1:14" ht="31.5" x14ac:dyDescent="0.25">
      <c r="A29" s="67">
        <v>9</v>
      </c>
      <c r="B29" s="33" t="s">
        <v>55</v>
      </c>
      <c r="C29" s="68" t="s">
        <v>14</v>
      </c>
      <c r="D29" s="35">
        <v>14173.69</v>
      </c>
      <c r="E29" s="35"/>
      <c r="F29" s="35"/>
      <c r="G29" s="35"/>
      <c r="H29" s="35"/>
      <c r="I29" s="35"/>
    </row>
    <row r="30" spans="1:14" ht="31.5" x14ac:dyDescent="0.25">
      <c r="A30" s="67">
        <v>9</v>
      </c>
      <c r="B30" s="33" t="s">
        <v>56</v>
      </c>
      <c r="C30" s="68" t="s">
        <v>14</v>
      </c>
      <c r="D30" s="35">
        <v>14173.69</v>
      </c>
      <c r="E30" s="35"/>
      <c r="F30" s="35"/>
      <c r="G30" s="35"/>
      <c r="H30" s="35"/>
      <c r="I30" s="35"/>
    </row>
    <row r="31" spans="1:14" x14ac:dyDescent="0.25">
      <c r="A31" s="67">
        <v>9</v>
      </c>
      <c r="B31" s="33" t="s">
        <v>57</v>
      </c>
      <c r="C31" s="68" t="s">
        <v>14</v>
      </c>
      <c r="D31" s="35">
        <v>14173.69</v>
      </c>
      <c r="E31" s="35"/>
      <c r="F31" s="35"/>
      <c r="G31" s="35"/>
      <c r="H31" s="35"/>
      <c r="I31" s="35"/>
    </row>
    <row r="32" spans="1:14" ht="31.5" x14ac:dyDescent="0.25">
      <c r="A32" s="67">
        <v>10</v>
      </c>
      <c r="B32" s="36" t="s">
        <v>58</v>
      </c>
      <c r="C32" s="9" t="s">
        <v>15</v>
      </c>
      <c r="D32" s="37">
        <v>11624.08</v>
      </c>
      <c r="E32" s="38"/>
      <c r="F32" s="38"/>
      <c r="G32" s="38"/>
      <c r="H32" s="38"/>
      <c r="I32" s="38"/>
    </row>
    <row r="33" spans="1:9" ht="31.5" x14ac:dyDescent="0.25">
      <c r="A33" s="67">
        <v>11</v>
      </c>
      <c r="B33" s="39" t="s">
        <v>59</v>
      </c>
      <c r="C33" s="10" t="s">
        <v>16</v>
      </c>
      <c r="D33" s="40">
        <v>5323.89</v>
      </c>
      <c r="E33" s="41"/>
      <c r="F33" s="41"/>
      <c r="G33" s="41"/>
      <c r="H33" s="41"/>
      <c r="I33" s="41"/>
    </row>
    <row r="34" spans="1:9" ht="31.5" x14ac:dyDescent="0.25">
      <c r="A34" s="67">
        <v>12</v>
      </c>
      <c r="B34" s="42" t="s">
        <v>60</v>
      </c>
      <c r="C34" s="11" t="s">
        <v>17</v>
      </c>
      <c r="D34" s="43">
        <v>9474.7000000000007</v>
      </c>
      <c r="E34" s="44"/>
      <c r="F34" s="44"/>
      <c r="G34" s="44"/>
      <c r="H34" s="44"/>
      <c r="I34" s="44"/>
    </row>
    <row r="35" spans="1:9" ht="141.75" x14ac:dyDescent="0.25">
      <c r="A35" s="67">
        <v>13</v>
      </c>
      <c r="B35" s="45" t="s">
        <v>61</v>
      </c>
      <c r="C35" s="12" t="s">
        <v>18</v>
      </c>
      <c r="D35" s="46">
        <v>10057.65</v>
      </c>
      <c r="E35" s="47"/>
      <c r="F35" s="47"/>
      <c r="G35" s="47"/>
      <c r="H35" s="47"/>
      <c r="I35" s="47"/>
    </row>
    <row r="36" spans="1:9" x14ac:dyDescent="0.25">
      <c r="A36" s="67">
        <v>14</v>
      </c>
      <c r="B36" s="48" t="s">
        <v>62</v>
      </c>
      <c r="C36" s="13" t="s">
        <v>19</v>
      </c>
      <c r="D36" s="49">
        <v>6275.71</v>
      </c>
      <c r="E36" s="50"/>
      <c r="F36" s="50"/>
      <c r="G36" s="50"/>
      <c r="H36" s="50"/>
      <c r="I36" s="50"/>
    </row>
    <row r="37" spans="1:9" x14ac:dyDescent="0.25">
      <c r="A37" s="67">
        <v>15</v>
      </c>
      <c r="B37" s="51" t="s">
        <v>63</v>
      </c>
      <c r="C37" s="14" t="s">
        <v>20</v>
      </c>
      <c r="D37" s="52">
        <v>35354.495999999999</v>
      </c>
      <c r="E37" s="52">
        <v>5551.2479999999996</v>
      </c>
      <c r="F37" s="52">
        <v>6332.0999999999995</v>
      </c>
      <c r="G37" s="52">
        <v>9050.2799999999988</v>
      </c>
      <c r="H37" s="52">
        <v>10980.875999999998</v>
      </c>
      <c r="I37" s="53"/>
    </row>
    <row r="38" spans="1:9" x14ac:dyDescent="0.25">
      <c r="A38" s="67">
        <v>16</v>
      </c>
      <c r="B38" s="54" t="s">
        <v>63</v>
      </c>
      <c r="C38" s="15" t="s">
        <v>21</v>
      </c>
      <c r="D38" s="55" t="s">
        <v>64</v>
      </c>
      <c r="E38" s="55" t="s">
        <v>64</v>
      </c>
      <c r="F38" s="55" t="s">
        <v>64</v>
      </c>
      <c r="G38" s="55" t="s">
        <v>64</v>
      </c>
      <c r="H38" s="55" t="s">
        <v>64</v>
      </c>
      <c r="I38" s="55">
        <v>440357.29199999996</v>
      </c>
    </row>
    <row r="39" spans="1:9" x14ac:dyDescent="0.25">
      <c r="A39" s="67">
        <v>17</v>
      </c>
      <c r="B39" s="56" t="s">
        <v>65</v>
      </c>
      <c r="C39" s="16" t="s">
        <v>22</v>
      </c>
      <c r="D39" s="57">
        <v>6259.4759999999997</v>
      </c>
      <c r="E39" s="58"/>
      <c r="F39" s="58"/>
      <c r="G39" s="58"/>
      <c r="H39" s="58"/>
      <c r="I39" s="58"/>
    </row>
    <row r="40" spans="1:9" x14ac:dyDescent="0.25">
      <c r="A40" s="67">
        <v>18</v>
      </c>
      <c r="B40" s="59" t="s">
        <v>66</v>
      </c>
      <c r="C40" s="17" t="s">
        <v>23</v>
      </c>
      <c r="D40" s="60">
        <v>10259.74</v>
      </c>
      <c r="E40" s="61"/>
      <c r="F40" s="61"/>
      <c r="G40" s="61"/>
      <c r="H40" s="61"/>
      <c r="I40" s="61"/>
    </row>
    <row r="41" spans="1:9" x14ac:dyDescent="0.25">
      <c r="A41" s="67">
        <v>19</v>
      </c>
      <c r="B41" s="62" t="s">
        <v>67</v>
      </c>
      <c r="C41" s="18" t="s">
        <v>24</v>
      </c>
      <c r="D41" s="63">
        <v>4536.87</v>
      </c>
      <c r="E41" s="64"/>
      <c r="F41" s="64"/>
      <c r="G41" s="64"/>
      <c r="H41" s="64"/>
      <c r="I41" s="64"/>
    </row>
  </sheetData>
  <mergeCells count="2">
    <mergeCell ref="C7:C9"/>
    <mergeCell ref="D7:D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Калькулятор</vt:lpstr>
      <vt:lpstr>База</vt:lpstr>
      <vt:lpstr>ВС</vt:lpstr>
      <vt:lpstr>ВО</vt:lpstr>
      <vt:lpstr>ВС!Оргинизация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2023-04-03T12:11:55Z</dcterms:modified>
</cp:coreProperties>
</file>